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hidePivotFieldList="1"/>
  <mc:AlternateContent xmlns:mc="http://schemas.openxmlformats.org/markup-compatibility/2006">
    <mc:Choice Requires="x15">
      <x15ac:absPath xmlns:x15ac="http://schemas.microsoft.com/office/spreadsheetml/2010/11/ac" url="D:\penelitian\Tantangan dan Solusi  Akuntan berpraktik pada era RI 4.0\olah\"/>
    </mc:Choice>
  </mc:AlternateContent>
  <xr:revisionPtr revIDLastSave="0" documentId="13_ncr:1_{503A0538-B78D-4BC3-B6C1-769500E65A27}" xr6:coauthVersionLast="45" xr6:coauthVersionMax="45" xr10:uidLastSave="{00000000-0000-0000-0000-000000000000}"/>
  <bookViews>
    <workbookView xWindow="-120" yWindow="-120" windowWidth="20730" windowHeight="10830" activeTab="2" xr2:uid="{00000000-000D-0000-FFFF-FFFF00000000}"/>
  </bookViews>
  <sheets>
    <sheet name="DATA ORI" sheetId="1" r:id="rId1"/>
    <sheet name="OLAHAN" sheetId="2" r:id="rId2"/>
    <sheet name="KENDALL" sheetId="4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6" i="2" l="1"/>
  <c r="C18" i="2"/>
  <c r="I18" i="2"/>
  <c r="H18" i="2"/>
  <c r="G18" i="2"/>
  <c r="F18" i="2"/>
  <c r="E18" i="2"/>
  <c r="D18" i="2"/>
  <c r="D11" i="2"/>
  <c r="E11" i="2"/>
  <c r="F11" i="2"/>
  <c r="G11" i="2"/>
  <c r="H11" i="2"/>
  <c r="I11" i="2"/>
  <c r="C11" i="2"/>
  <c r="AH15" i="4" l="1"/>
  <c r="AL15" i="4"/>
  <c r="AL16" i="4"/>
  <c r="AL17" i="4"/>
  <c r="AL18" i="4"/>
  <c r="AL19" i="4"/>
  <c r="AK15" i="4"/>
  <c r="AK16" i="4"/>
  <c r="AK17" i="4"/>
  <c r="AK18" i="4"/>
  <c r="AK19" i="4"/>
  <c r="AJ14" i="4"/>
  <c r="AJ15" i="4"/>
  <c r="AJ16" i="4"/>
  <c r="AJ17" i="4"/>
  <c r="AJ18" i="4"/>
  <c r="AJ19" i="4"/>
  <c r="AI15" i="4"/>
  <c r="AI16" i="4"/>
  <c r="AI17" i="4"/>
  <c r="AI18" i="4"/>
  <c r="AI19" i="4"/>
  <c r="AH16" i="4"/>
  <c r="AH17" i="4"/>
  <c r="AH18" i="4"/>
  <c r="AH19" i="4"/>
  <c r="AL13" i="4"/>
  <c r="AL20" i="4" s="1"/>
  <c r="AK13" i="4"/>
  <c r="AK20" i="4" s="1"/>
  <c r="AJ13" i="4"/>
  <c r="AJ20" i="4" s="1"/>
  <c r="AI13" i="4"/>
  <c r="AI20" i="4" s="1"/>
  <c r="AH13" i="4"/>
  <c r="AH20" i="4" s="1"/>
  <c r="Y18" i="4"/>
  <c r="AB14" i="4"/>
  <c r="AB15" i="4"/>
  <c r="AB16" i="4"/>
  <c r="AB17" i="4"/>
  <c r="AB18" i="4"/>
  <c r="AB19" i="4"/>
  <c r="AA14" i="4"/>
  <c r="AA15" i="4"/>
  <c r="AA16" i="4"/>
  <c r="AA20" i="4" s="1"/>
  <c r="AA17" i="4"/>
  <c r="AA18" i="4"/>
  <c r="AA19" i="4"/>
  <c r="Z14" i="4"/>
  <c r="Z15" i="4"/>
  <c r="Z16" i="4"/>
  <c r="Z17" i="4"/>
  <c r="Z18" i="4"/>
  <c r="Z19" i="4"/>
  <c r="Y14" i="4"/>
  <c r="Y15" i="4"/>
  <c r="Y16" i="4"/>
  <c r="Y17" i="4"/>
  <c r="Y19" i="4"/>
  <c r="X14" i="4"/>
  <c r="X15" i="4"/>
  <c r="X16" i="4"/>
  <c r="X17" i="4"/>
  <c r="X18" i="4"/>
  <c r="X19" i="4"/>
  <c r="AB13" i="4"/>
  <c r="AB20" i="4" s="1"/>
  <c r="AA13" i="4"/>
  <c r="Z13" i="4"/>
  <c r="Z20" i="4" s="1"/>
  <c r="Y13" i="4"/>
  <c r="Y20" i="4" s="1"/>
  <c r="X13" i="4"/>
  <c r="X20" i="4" s="1"/>
  <c r="R18" i="4"/>
  <c r="Q14" i="4"/>
  <c r="Q20" i="4" s="1"/>
  <c r="R14" i="4"/>
  <c r="R15" i="4"/>
  <c r="R16" i="4"/>
  <c r="R17" i="4"/>
  <c r="R19" i="4"/>
  <c r="Q15" i="4"/>
  <c r="Q16" i="4"/>
  <c r="Q17" i="4"/>
  <c r="Q18" i="4"/>
  <c r="Q19" i="4"/>
  <c r="P14" i="4"/>
  <c r="P15" i="4"/>
  <c r="P16" i="4"/>
  <c r="P17" i="4"/>
  <c r="P18" i="4"/>
  <c r="P19" i="4"/>
  <c r="O14" i="4"/>
  <c r="O15" i="4"/>
  <c r="O16" i="4"/>
  <c r="O17" i="4"/>
  <c r="O18" i="4"/>
  <c r="O19" i="4"/>
  <c r="N14" i="4"/>
  <c r="N15" i="4"/>
  <c r="N16" i="4"/>
  <c r="N17" i="4"/>
  <c r="N18" i="4"/>
  <c r="N19" i="4"/>
  <c r="R13" i="4"/>
  <c r="R20" i="4" s="1"/>
  <c r="Q13" i="4"/>
  <c r="P13" i="4"/>
  <c r="P20" i="4" s="1"/>
  <c r="O13" i="4"/>
  <c r="O20" i="4" s="1"/>
  <c r="D13" i="4"/>
  <c r="N13" i="4"/>
  <c r="N20" i="4" s="1"/>
  <c r="F19" i="4"/>
  <c r="G19" i="4"/>
  <c r="G18" i="4"/>
  <c r="F18" i="4"/>
  <c r="E18" i="4"/>
  <c r="E19" i="4"/>
  <c r="D18" i="4"/>
  <c r="D19" i="4"/>
  <c r="C18" i="4"/>
  <c r="C19" i="4"/>
  <c r="E17" i="4"/>
  <c r="D17" i="4"/>
  <c r="C17" i="4"/>
  <c r="G16" i="4"/>
  <c r="G17" i="4"/>
  <c r="F16" i="4"/>
  <c r="F17" i="4"/>
  <c r="E16" i="4"/>
  <c r="D16" i="4"/>
  <c r="C16" i="4"/>
  <c r="C15" i="4"/>
  <c r="D15" i="4"/>
  <c r="E15" i="4"/>
  <c r="F15" i="4"/>
  <c r="G14" i="4"/>
  <c r="G15" i="4"/>
  <c r="C14" i="4"/>
  <c r="C13" i="4"/>
  <c r="D14" i="4"/>
  <c r="D20" i="4" s="1"/>
  <c r="E14" i="4"/>
  <c r="E13" i="4"/>
  <c r="F14" i="4"/>
  <c r="F13" i="4"/>
  <c r="G13" i="4"/>
  <c r="X22" i="4" l="1"/>
  <c r="X24" i="4" s="1"/>
  <c r="N22" i="4"/>
  <c r="N24" i="4" s="1"/>
  <c r="AH22" i="4"/>
  <c r="AH24" i="4" s="1"/>
  <c r="C20" i="4"/>
  <c r="E20" i="4"/>
  <c r="G20" i="4"/>
  <c r="F20" i="4"/>
  <c r="D39" i="4"/>
  <c r="E39" i="4"/>
  <c r="F39" i="4"/>
  <c r="G39" i="4"/>
  <c r="C39" i="4"/>
  <c r="L28" i="2"/>
  <c r="L29" i="2"/>
  <c r="L30" i="2"/>
  <c r="L31" i="2"/>
  <c r="L27" i="2"/>
  <c r="L21" i="2"/>
  <c r="L22" i="2"/>
  <c r="L23" i="2"/>
  <c r="L24" i="2"/>
  <c r="L20" i="2"/>
  <c r="L14" i="2"/>
  <c r="L15" i="2"/>
  <c r="L16" i="2"/>
  <c r="L17" i="2"/>
  <c r="L13" i="2"/>
  <c r="L7" i="2"/>
  <c r="L8" i="2"/>
  <c r="L9" i="2"/>
  <c r="L10" i="2"/>
  <c r="N23" i="4" l="1"/>
  <c r="N25" i="4" s="1"/>
  <c r="C24" i="4"/>
  <c r="C26" i="4" s="1"/>
  <c r="C23" i="4"/>
  <c r="C25" i="4" s="1"/>
  <c r="AH23" i="4"/>
  <c r="AH25" i="4" s="1"/>
  <c r="X23" i="4"/>
  <c r="X25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ACER</author>
  </authors>
  <commentList>
    <comment ref="L9" authorId="0" shapeId="0" xr:uid="{00000000-0006-0000-0100-000001000000}">
      <text>
        <r>
          <rPr>
            <b/>
            <sz val="9"/>
            <color indexed="81"/>
            <rFont val="Tahoma"/>
            <charset val="1"/>
          </rPr>
          <t>ACER:</t>
        </r>
        <r>
          <rPr>
            <sz val="9"/>
            <color indexed="81"/>
            <rFont val="Tahoma"/>
            <charset val="1"/>
          </rPr>
          <t xml:space="preserve">
 (node) merupakan tingkat yg paling besar menentukan akuntanberpraktik dalam enghadapi RI4.0</t>
        </r>
      </text>
    </comment>
  </commentList>
</comments>
</file>

<file path=xl/sharedStrings.xml><?xml version="1.0" encoding="utf-8"?>
<sst xmlns="http://schemas.openxmlformats.org/spreadsheetml/2006/main" count="367" uniqueCount="54">
  <si>
    <t>Normalized By Cluster</t>
  </si>
  <si>
    <t>Limiting</t>
  </si>
  <si>
    <t>Tantangan dan Solusi Akuntan Berpraktek dalam menghadapi RI 4.0</t>
  </si>
  <si>
    <t>S  eksternal</t>
  </si>
  <si>
    <t>S Internal</t>
  </si>
  <si>
    <t>Kurikulum profesi CA lebih banyak konten ke bisnis  model</t>
  </si>
  <si>
    <t>Membangun kerjasama dg institusi provider teknologi yg terkait jasa akuntansi</t>
  </si>
  <si>
    <t>mengikuti kemajuan teknologi</t>
  </si>
  <si>
    <t>Mengikuti teknologi digital dan mengaplikannya</t>
  </si>
  <si>
    <t>Meningkatkan  kompetensi dalam analisis big Data</t>
  </si>
  <si>
    <t>Karakter indiidu akuntan menjadi familiar thd teknologi</t>
  </si>
  <si>
    <t>mengubah pola pikir dari manual ke digitalisasi</t>
  </si>
  <si>
    <t>mengubah pola pikir menjadi principle based mind set</t>
  </si>
  <si>
    <t>Meningkatkan kompetensi &amp; terbuka thd perubahan</t>
  </si>
  <si>
    <t>Pembinaan SDM secara berkelanjutan</t>
  </si>
  <si>
    <t>T ekternal</t>
  </si>
  <si>
    <t>T Internal</t>
  </si>
  <si>
    <t>Adanya Akuntan LN dg keahlian yg mumpuni</t>
  </si>
  <si>
    <t>Era big data lebih dominan</t>
  </si>
  <si>
    <t>Perkembangan teknologi yg tdk  mudah di prediksi</t>
  </si>
  <si>
    <t>Teknologi digital masuk dlm ranah akuntansi</t>
  </si>
  <si>
    <t>Teknologi Digital semakin Canggih</t>
  </si>
  <si>
    <t>Karakter individu Akuntan yg tdk familiar dg teknologi</t>
  </si>
  <si>
    <t>Kemampua finnsial dlm pengembangan digital skill</t>
  </si>
  <si>
    <t>Kemampuan SDM dlm bidang teknologi</t>
  </si>
  <si>
    <t>Kemmpuan praktek dg mengikuti perkembangan teknologi</t>
  </si>
  <si>
    <t>Kurang memiliki kemampuan analisis big data</t>
  </si>
  <si>
    <t>ADANG</t>
  </si>
  <si>
    <t>ANTHONY</t>
  </si>
  <si>
    <t>ATI</t>
  </si>
  <si>
    <t>DRAJAD</t>
  </si>
  <si>
    <t>ROMI</t>
  </si>
  <si>
    <t>WIDYA</t>
  </si>
  <si>
    <t>YENI</t>
  </si>
  <si>
    <t>SOLUSI EKSTERN</t>
  </si>
  <si>
    <t>SOLUSI INTERN</t>
  </si>
  <si>
    <t>TANTANGAN EKSTERN</t>
  </si>
  <si>
    <t>TANTANGAN INTERN</t>
  </si>
  <si>
    <t>RATA-RARA</t>
  </si>
  <si>
    <t>JML</t>
  </si>
  <si>
    <t>U</t>
  </si>
  <si>
    <t>jml</t>
  </si>
  <si>
    <t>Rank</t>
  </si>
  <si>
    <t>Jml</t>
  </si>
  <si>
    <t>S</t>
  </si>
  <si>
    <t>MAXS</t>
  </si>
  <si>
    <t>MAKS</t>
  </si>
  <si>
    <t>W</t>
  </si>
  <si>
    <t>(T1+T2…....Tn)/P</t>
  </si>
  <si>
    <t>(T1-U)^2 + (T2-U)^2…......(Tn-U)^2</t>
  </si>
  <si>
    <t>maxS</t>
  </si>
  <si>
    <t>(n-U)^2 + (2n-U)^2 +…..... (Rn-U)^2</t>
  </si>
  <si>
    <t>S/Max S</t>
  </si>
  <si>
    <t>n = jml responden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</si>
</sst>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00000"/>
    <numFmt numFmtId="166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charset val="204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0" xfId="0" applyFont="1"/>
    <xf numFmtId="9" fontId="2" fillId="0" borderId="0" xfId="1" applyFont="1"/>
    <xf numFmtId="9" fontId="5" fillId="0" borderId="0" xfId="1" applyFont="1"/>
    <xf numFmtId="9" fontId="7" fillId="0" borderId="0" xfId="1" applyFont="1"/>
    <xf numFmtId="9" fontId="9" fillId="0" borderId="0" xfId="1" applyFont="1"/>
    <xf numFmtId="9" fontId="0" fillId="0" borderId="0" xfId="1" applyFon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2" fontId="0" fillId="0" borderId="0" xfId="0" applyNumberFormat="1"/>
    <xf numFmtId="166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7058588566654997"/>
          <c:y val="2.6559492563429571E-2"/>
          <c:w val="0.84058333333333335"/>
          <c:h val="0.39414989792942551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OLAHAN!$L$5</c:f>
              <c:strCache>
                <c:ptCount val="1"/>
                <c:pt idx="0">
                  <c:v>SOLUSI EKSTERN</c:v>
                </c:pt>
              </c:strCache>
            </c:strRef>
          </c:tx>
          <c:spPr>
            <a:gradFill>
              <a:gsLst>
                <a:gs pos="100000">
                  <a:schemeClr val="accent1">
                    <a:alpha val="0"/>
                  </a:schemeClr>
                </a:gs>
                <a:gs pos="50000">
                  <a:schemeClr val="accent1"/>
                </a:gs>
              </a:gsLst>
              <a:lin ang="5400000" scaled="0"/>
            </a:gradFill>
            <a:ln>
              <a:noFill/>
            </a:ln>
            <a:effectLst/>
            <a:sp3d/>
          </c:spPr>
          <c:invertIfNegative val="0"/>
          <c:cat>
            <c:strRef>
              <c:f>OLAHAN!$K$6:$K$10</c:f>
              <c:strCache>
                <c:ptCount val="5"/>
                <c:pt idx="0">
                  <c:v>Kurikulum profesi CA lebih banyak konten ke bisnis  model</c:v>
                </c:pt>
                <c:pt idx="1">
                  <c:v>Membangun kerjasama dg institusi provider teknologi yg terkait jasa akuntansi</c:v>
                </c:pt>
                <c:pt idx="2">
                  <c:v>mengikuti kemajuan teknologi</c:v>
                </c:pt>
                <c:pt idx="3">
                  <c:v>Mengikuti teknologi digital dan mengaplikannya</c:v>
                </c:pt>
                <c:pt idx="4">
                  <c:v>Meningkatkan  kompetensi dalam analisis big Data</c:v>
                </c:pt>
              </c:strCache>
            </c:strRef>
          </c:cat>
          <c:val>
            <c:numRef>
              <c:f>OLAHAN!$L$6:$L$10</c:f>
              <c:numCache>
                <c:formatCode>0%</c:formatCode>
                <c:ptCount val="5"/>
                <c:pt idx="0">
                  <c:v>0.16089571428571428</c:v>
                </c:pt>
                <c:pt idx="1">
                  <c:v>0.13737285714285716</c:v>
                </c:pt>
                <c:pt idx="2">
                  <c:v>0.23048142857142859</c:v>
                </c:pt>
                <c:pt idx="3">
                  <c:v>0.23928142857142859</c:v>
                </c:pt>
                <c:pt idx="4">
                  <c:v>0.23196571428571433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3-44BE-8B2C-56A2DA1AD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257341664"/>
        <c:axId val="257342056"/>
        <c:axId val="307347512"/>
      </c:bar3DChart>
      <c:catAx>
        <c:axId val="257341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42056"/>
        <c:crosses val="autoZero"/>
        <c:auto val="1"/>
        <c:lblAlgn val="ctr"/>
        <c:lblOffset val="100"/>
        <c:noMultiLvlLbl val="0"/>
      </c:catAx>
      <c:valAx>
        <c:axId val="257342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41664"/>
        <c:crosses val="autoZero"/>
        <c:crossBetween val="between"/>
      </c:valAx>
      <c:serAx>
        <c:axId val="3073475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42056"/>
        <c:crosses val="autoZero"/>
      </c:serAx>
      <c:dTable>
        <c:showHorzBorder val="1"/>
        <c:showVertBorder val="1"/>
        <c:showOutline val="0"/>
        <c:showKeys val="0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Gambar-4;</a:t>
            </a:r>
            <a:r>
              <a:rPr lang="en-US" sz="1200" baseline="0">
                <a:latin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r>
              <a:rPr lang="en-US" sz="1200">
                <a:latin typeface="Times New Roman" panose="02020603050405020304" pitchFamily="18" charset="0"/>
                <a:cs typeface="Times New Roman" panose="02020603050405020304" pitchFamily="18" charset="0"/>
              </a:rPr>
              <a:t>Solusi Intern</a:t>
            </a:r>
          </a:p>
        </c:rich>
      </c:tx>
      <c:layout>
        <c:manualLayout>
          <c:xMode val="edge"/>
          <c:yMode val="edge"/>
          <c:x val="0.10336789151356081"/>
          <c:y val="0.92129629629629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888888888888889E-2"/>
          <c:y val="9.166666666666666E-2"/>
          <c:w val="0.58131408573928256"/>
          <c:h val="0.79259259259259263"/>
        </c:manualLayout>
      </c:layout>
      <c:pie3DChart>
        <c:varyColors val="1"/>
        <c:ser>
          <c:idx val="0"/>
          <c:order val="0"/>
          <c:tx>
            <c:strRef>
              <c:f>OLAHAN!$L$12</c:f>
              <c:strCache>
                <c:ptCount val="1"/>
                <c:pt idx="0">
                  <c:v>SOLUSI INTERN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42D-436A-BF6A-29DFE093309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42D-436A-BF6A-29DFE093309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42D-436A-BF6A-29DFE093309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42D-436A-BF6A-29DFE093309F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42D-436A-BF6A-29DFE093309F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OLAHAN!$K$13:$K$17</c:f>
              <c:strCache>
                <c:ptCount val="5"/>
                <c:pt idx="0">
                  <c:v>Karakter indiidu akuntan menjadi familiar thd teknologi</c:v>
                </c:pt>
                <c:pt idx="1">
                  <c:v>mengubah pola pikir dari manual ke digitalisasi</c:v>
                </c:pt>
                <c:pt idx="2">
                  <c:v>mengubah pola pikir menjadi principle based mind set</c:v>
                </c:pt>
                <c:pt idx="3">
                  <c:v>Meningkatkan kompetensi &amp; terbuka thd perubahan</c:v>
                </c:pt>
                <c:pt idx="4">
                  <c:v>Pembinaan SDM secara berkelanjutan</c:v>
                </c:pt>
              </c:strCache>
            </c:strRef>
          </c:cat>
          <c:val>
            <c:numRef>
              <c:f>OLAHAN!$L$13:$L$17</c:f>
              <c:numCache>
                <c:formatCode>0%</c:formatCode>
                <c:ptCount val="5"/>
                <c:pt idx="0">
                  <c:v>0.24758571428571427</c:v>
                </c:pt>
                <c:pt idx="1">
                  <c:v>0.11526857142857143</c:v>
                </c:pt>
                <c:pt idx="2">
                  <c:v>0.13838142857142857</c:v>
                </c:pt>
                <c:pt idx="3">
                  <c:v>0.22513428571428573</c:v>
                </c:pt>
                <c:pt idx="4">
                  <c:v>0.27362999999999998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42D-436A-BF6A-29DFE093309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242519685039368"/>
          <c:y val="9.3688757655293095E-2"/>
          <c:w val="0.35757480314960632"/>
          <c:h val="0.86464457567804021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Gambar-3 Tantangan Ekstern</a:t>
            </a:r>
          </a:p>
        </c:rich>
      </c:tx>
      <c:layout>
        <c:manualLayout>
          <c:xMode val="edge"/>
          <c:yMode val="edge"/>
          <c:x val="0.24599815442588577"/>
          <c:y val="0.8499155324958226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897421871069041E-2"/>
          <c:y val="7.7541912417944711E-2"/>
          <c:w val="0.72511076883214098"/>
          <c:h val="0.75474518810148727"/>
        </c:manualLayout>
      </c:layout>
      <c:bar3DChart>
        <c:barDir val="col"/>
        <c:grouping val="standard"/>
        <c:varyColors val="0"/>
        <c:ser>
          <c:idx val="0"/>
          <c:order val="0"/>
          <c:tx>
            <c:strRef>
              <c:f>OLAHAN!$L$19</c:f>
              <c:strCache>
                <c:ptCount val="1"/>
                <c:pt idx="0">
                  <c:v>TANTANGAN EKSTERN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OLAHAN!$K$20:$K$24</c:f>
              <c:strCache>
                <c:ptCount val="5"/>
                <c:pt idx="0">
                  <c:v>Adanya Akuntan LN dg keahlian yg mumpuni</c:v>
                </c:pt>
                <c:pt idx="1">
                  <c:v>Era big data lebih dominan</c:v>
                </c:pt>
                <c:pt idx="2">
                  <c:v>Perkembangan teknologi yg tdk  mudah di prediksi</c:v>
                </c:pt>
                <c:pt idx="3">
                  <c:v>Teknologi digital masuk dlm ranah akuntansi</c:v>
                </c:pt>
                <c:pt idx="4">
                  <c:v>Teknologi Digital semakin Canggih</c:v>
                </c:pt>
              </c:strCache>
            </c:strRef>
          </c:cat>
          <c:val>
            <c:numRef>
              <c:f>OLAHAN!$L$20:$L$24</c:f>
              <c:numCache>
                <c:formatCode>0%</c:formatCode>
                <c:ptCount val="5"/>
                <c:pt idx="0">
                  <c:v>0.13764142857142858</c:v>
                </c:pt>
                <c:pt idx="1">
                  <c:v>0.20862857142857144</c:v>
                </c:pt>
                <c:pt idx="2">
                  <c:v>0.19479285714285716</c:v>
                </c:pt>
                <c:pt idx="3">
                  <c:v>0.21777428571428573</c:v>
                </c:pt>
                <c:pt idx="4">
                  <c:v>0.24116428571428575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ED-440F-BD33-6B55D02FC09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57339704"/>
        <c:axId val="257337352"/>
        <c:axId val="307510056"/>
      </c:bar3DChart>
      <c:catAx>
        <c:axId val="257339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37352"/>
        <c:crosses val="autoZero"/>
        <c:auto val="1"/>
        <c:lblAlgn val="ctr"/>
        <c:lblOffset val="100"/>
        <c:noMultiLvlLbl val="0"/>
      </c:catAx>
      <c:valAx>
        <c:axId val="25733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7339704"/>
        <c:crosses val="autoZero"/>
        <c:crossBetween val="between"/>
      </c:valAx>
      <c:serAx>
        <c:axId val="307510056"/>
        <c:scaling>
          <c:orientation val="minMax"/>
        </c:scaling>
        <c:delete val="1"/>
        <c:axPos val="b"/>
        <c:majorTickMark val="none"/>
        <c:minorTickMark val="none"/>
        <c:tickLblPos val="nextTo"/>
        <c:crossAx val="257337352"/>
        <c:crosses val="autoZero"/>
      </c:ser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292520827954857"/>
          <c:y val="0.82967909430156828"/>
          <c:w val="0.20816240221801055"/>
          <c:h val="7.58858465322291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5238490317934928E-2"/>
          <c:y val="0.22434164479440069"/>
          <c:w val="0.50414197231310298"/>
          <c:h val="0.66962707786526687"/>
        </c:manualLayout>
      </c:layout>
      <c:pie3DChart>
        <c:varyColors val="1"/>
        <c:ser>
          <c:idx val="0"/>
          <c:order val="0"/>
          <c:tx>
            <c:strRef>
              <c:f>OLAHAN!$L$26</c:f>
              <c:strCache>
                <c:ptCount val="1"/>
                <c:pt idx="0">
                  <c:v>TANTANGAN INTERN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ED2-435A-8CB1-BE7AEDFDFE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ED2-435A-8CB1-BE7AEDFDFE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3ED2-435A-8CB1-BE7AEDFDFE5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ED2-435A-8CB1-BE7AEDFDFE5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ED2-435A-8CB1-BE7AEDFDFE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OLAHAN!$K$27:$K$31</c:f>
              <c:strCache>
                <c:ptCount val="5"/>
                <c:pt idx="0">
                  <c:v>Karakter individu Akuntan yg tdk familiar dg teknologi</c:v>
                </c:pt>
                <c:pt idx="1">
                  <c:v>Kemampua finnsial dlm pengembangan digital skill</c:v>
                </c:pt>
                <c:pt idx="2">
                  <c:v>Kemampuan SDM dlm bidang teknologi</c:v>
                </c:pt>
                <c:pt idx="3">
                  <c:v>Kemmpuan praktek dg mengikuti perkembangan teknologi</c:v>
                </c:pt>
                <c:pt idx="4">
                  <c:v>Kurang memiliki kemampuan analisis big data</c:v>
                </c:pt>
              </c:strCache>
            </c:strRef>
          </c:cat>
          <c:val>
            <c:numRef>
              <c:f>OLAHAN!$L$27:$L$31</c:f>
              <c:numCache>
                <c:formatCode>0%</c:formatCode>
                <c:ptCount val="5"/>
                <c:pt idx="0">
                  <c:v>0.23431000000000002</c:v>
                </c:pt>
                <c:pt idx="1">
                  <c:v>0.15052857142857143</c:v>
                </c:pt>
                <c:pt idx="2">
                  <c:v>0.21775857142857144</c:v>
                </c:pt>
                <c:pt idx="3">
                  <c:v>0.1940757142857143</c:v>
                </c:pt>
                <c:pt idx="4">
                  <c:v>0.2033257142857143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ED2-435A-8CB1-BE7AEDFDFE5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2230104934696284"/>
          <c:y val="9.6269685039370084E-2"/>
          <c:w val="0.37461947475253465"/>
          <c:h val="0.888865558471857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/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alpha val="0"/>
            </a:schemeClr>
          </a:gs>
          <a:gs pos="50000">
            <a:schemeClr val="phClr"/>
          </a:gs>
        </a:gsLst>
        <a:lin ang="5400000" scaled="0"/>
      </a:gradFill>
      <a:sp3d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76198</xdr:colOff>
      <xdr:row>1</xdr:row>
      <xdr:rowOff>52387</xdr:rowOff>
    </xdr:from>
    <xdr:to>
      <xdr:col>21</xdr:col>
      <xdr:colOff>1562100</xdr:colOff>
      <xdr:row>15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66675</xdr:colOff>
      <xdr:row>16</xdr:row>
      <xdr:rowOff>71437</xdr:rowOff>
    </xdr:from>
    <xdr:to>
      <xdr:col>21</xdr:col>
      <xdr:colOff>371475</xdr:colOff>
      <xdr:row>30</xdr:row>
      <xdr:rowOff>147637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1781175</xdr:colOff>
      <xdr:row>3</xdr:row>
      <xdr:rowOff>19050</xdr:rowOff>
    </xdr:from>
    <xdr:to>
      <xdr:col>32</xdr:col>
      <xdr:colOff>76201</xdr:colOff>
      <xdr:row>17</xdr:row>
      <xdr:rowOff>176213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371474</xdr:colOff>
      <xdr:row>20</xdr:row>
      <xdr:rowOff>9525</xdr:rowOff>
    </xdr:from>
    <xdr:to>
      <xdr:col>30</xdr:col>
      <xdr:colOff>285749</xdr:colOff>
      <xdr:row>35</xdr:row>
      <xdr:rowOff>23812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0.27152</cdr:x>
      <cdr:y>0.85243</cdr:y>
    </cdr:from>
    <cdr:to>
      <cdr:x>0.61921</cdr:x>
      <cdr:y>0.9809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562102" y="2338388"/>
          <a:ext cx="2000250" cy="3524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Gambar-5;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Solusi Ekstern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  <cdr:relSizeAnchor xmlns:cdr="http://schemas.openxmlformats.org/drawingml/2006/chartDrawing">
    <cdr:from>
      <cdr:x>0.85265</cdr:x>
      <cdr:y>0</cdr:y>
    </cdr:from>
    <cdr:to>
      <cdr:x>0.99338</cdr:x>
      <cdr:y>0.13194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905377" y="0"/>
          <a:ext cx="809625" cy="36195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ysClr val="windowText" lastClr="000000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W = 0,33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0.01111</cdr:x>
      <cdr:y>0.01852</cdr:y>
    </cdr:from>
    <cdr:to>
      <cdr:x>0.21109</cdr:x>
      <cdr:y>0.17117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1D1A2CD6-AC2C-44E7-B7C3-A0E221680DCF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50800" y="50800"/>
          <a:ext cx="914281" cy="418764"/>
        </a:xfrm>
        <a:prstGeom xmlns:a="http://schemas.openxmlformats.org/drawingml/2006/main" prst="rect">
          <a:avLst/>
        </a:prstGeom>
      </cdr:spPr>
    </cdr:pic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0.78495</cdr:x>
      <cdr:y>0.01349</cdr:y>
    </cdr:from>
    <cdr:to>
      <cdr:x>0.9616</cdr:x>
      <cdr:y>0.17875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867275" y="38100"/>
          <a:ext cx="1095375" cy="466725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W</a:t>
          </a:r>
          <a:r>
            <a:rPr lang="en-US" sz="12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=0,210</a:t>
          </a:r>
          <a:endParaRPr lang="en-US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0.14314</cdr:x>
      <cdr:y>0.86807</cdr:y>
    </cdr:from>
    <cdr:to>
      <cdr:x>0.63016</cdr:x>
      <cdr:y>0.98264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BF4C716E-4471-44E0-A242-782CA224604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685800" y="2381289"/>
          <a:ext cx="2333333" cy="31428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0.05169</cdr:x>
      <cdr:y>0.06302</cdr:y>
    </cdr:from>
    <cdr:to>
      <cdr:x>0.25249</cdr:x>
      <cdr:y>0.16915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7651" y="180975"/>
          <a:ext cx="962025" cy="304800"/>
        </a:xfrm>
        <a:prstGeom xmlns:a="http://schemas.openxmlformats.org/drawingml/2006/main" prst="rect">
          <a:avLst/>
        </a:prstGeom>
        <a:ln xmlns:a="http://schemas.openxmlformats.org/drawingml/2006/main">
          <a:solidFill>
            <a:schemeClr val="accent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 b="1">
              <a:latin typeface="Times New Roman" panose="02020603050405020304" pitchFamily="18" charset="0"/>
              <a:cs typeface="Times New Roman" panose="02020603050405020304" pitchFamily="18" charset="0"/>
            </a:rPr>
            <a:t>W = 0,147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B28"/>
  <sheetViews>
    <sheetView workbookViewId="0">
      <selection activeCell="I2" sqref="I2"/>
    </sheetView>
  </sheetViews>
  <sheetFormatPr defaultRowHeight="15" x14ac:dyDescent="0.25"/>
  <sheetData>
    <row r="3" spans="2:28" x14ac:dyDescent="0.25">
      <c r="B3" t="s">
        <v>27</v>
      </c>
      <c r="C3" t="s">
        <v>0</v>
      </c>
      <c r="D3" t="s">
        <v>1</v>
      </c>
      <c r="F3" t="s">
        <v>28</v>
      </c>
      <c r="G3" t="s">
        <v>0</v>
      </c>
      <c r="H3" t="s">
        <v>1</v>
      </c>
      <c r="J3" t="s">
        <v>29</v>
      </c>
      <c r="K3" t="s">
        <v>0</v>
      </c>
      <c r="L3" t="s">
        <v>1</v>
      </c>
      <c r="N3" t="s">
        <v>30</v>
      </c>
      <c r="O3" t="s">
        <v>0</v>
      </c>
      <c r="P3" t="s">
        <v>1</v>
      </c>
      <c r="R3" t="s">
        <v>31</v>
      </c>
      <c r="S3" t="s">
        <v>0</v>
      </c>
      <c r="T3" t="s">
        <v>1</v>
      </c>
      <c r="V3" t="s">
        <v>32</v>
      </c>
      <c r="W3" t="s">
        <v>0</v>
      </c>
      <c r="X3" t="s">
        <v>1</v>
      </c>
      <c r="Z3" t="s">
        <v>33</v>
      </c>
      <c r="AA3" t="s">
        <v>0</v>
      </c>
      <c r="AB3" t="s">
        <v>1</v>
      </c>
    </row>
    <row r="4" spans="2:28" x14ac:dyDescent="0.25">
      <c r="B4" t="s">
        <v>2</v>
      </c>
      <c r="C4">
        <v>0</v>
      </c>
      <c r="D4">
        <v>0</v>
      </c>
      <c r="F4" t="s">
        <v>2</v>
      </c>
      <c r="G4">
        <v>0</v>
      </c>
      <c r="H4">
        <v>0</v>
      </c>
      <c r="J4" t="s">
        <v>2</v>
      </c>
      <c r="K4">
        <v>0</v>
      </c>
      <c r="L4">
        <v>0</v>
      </c>
      <c r="N4" t="s">
        <v>2</v>
      </c>
      <c r="O4">
        <v>0</v>
      </c>
      <c r="P4">
        <v>0</v>
      </c>
      <c r="R4" t="s">
        <v>2</v>
      </c>
      <c r="S4">
        <v>0</v>
      </c>
      <c r="T4">
        <v>0</v>
      </c>
      <c r="V4" t="s">
        <v>2</v>
      </c>
      <c r="W4">
        <v>0</v>
      </c>
      <c r="X4">
        <v>0</v>
      </c>
      <c r="Z4" t="s">
        <v>2</v>
      </c>
      <c r="AA4">
        <v>0</v>
      </c>
      <c r="AB4">
        <v>0</v>
      </c>
    </row>
    <row r="5" spans="2:28" x14ac:dyDescent="0.25">
      <c r="B5" t="s">
        <v>3</v>
      </c>
      <c r="C5">
        <v>0</v>
      </c>
      <c r="D5">
        <v>0</v>
      </c>
      <c r="F5" t="s">
        <v>3</v>
      </c>
      <c r="G5">
        <v>0</v>
      </c>
      <c r="H5">
        <v>0</v>
      </c>
      <c r="J5" t="s">
        <v>3</v>
      </c>
      <c r="K5">
        <v>0</v>
      </c>
      <c r="L5">
        <v>0</v>
      </c>
      <c r="N5" t="s">
        <v>3</v>
      </c>
      <c r="O5">
        <v>0</v>
      </c>
      <c r="P5">
        <v>0</v>
      </c>
      <c r="R5" t="s">
        <v>3</v>
      </c>
      <c r="S5">
        <v>0</v>
      </c>
      <c r="T5">
        <v>0</v>
      </c>
      <c r="V5" t="s">
        <v>3</v>
      </c>
      <c r="W5">
        <v>0</v>
      </c>
      <c r="X5">
        <v>0</v>
      </c>
      <c r="Z5" t="s">
        <v>3</v>
      </c>
      <c r="AA5">
        <v>0</v>
      </c>
      <c r="AB5">
        <v>0</v>
      </c>
    </row>
    <row r="6" spans="2:28" x14ac:dyDescent="0.25">
      <c r="B6" t="s">
        <v>4</v>
      </c>
      <c r="C6">
        <v>0</v>
      </c>
      <c r="D6">
        <v>0</v>
      </c>
      <c r="F6" t="s">
        <v>4</v>
      </c>
      <c r="G6">
        <v>0</v>
      </c>
      <c r="H6">
        <v>0</v>
      </c>
      <c r="J6" t="s">
        <v>4</v>
      </c>
      <c r="K6">
        <v>0</v>
      </c>
      <c r="L6">
        <v>0</v>
      </c>
      <c r="N6" t="s">
        <v>4</v>
      </c>
      <c r="O6">
        <v>0</v>
      </c>
      <c r="P6">
        <v>0</v>
      </c>
      <c r="R6" t="s">
        <v>4</v>
      </c>
      <c r="S6">
        <v>0</v>
      </c>
      <c r="T6">
        <v>0</v>
      </c>
      <c r="V6" t="s">
        <v>4</v>
      </c>
      <c r="W6">
        <v>0</v>
      </c>
      <c r="X6">
        <v>0</v>
      </c>
      <c r="Z6" t="s">
        <v>4</v>
      </c>
      <c r="AA6">
        <v>0</v>
      </c>
      <c r="AB6">
        <v>0</v>
      </c>
    </row>
    <row r="7" spans="2:28" x14ac:dyDescent="0.25">
      <c r="B7" t="s">
        <v>5</v>
      </c>
      <c r="C7">
        <v>9.7189999999999999E-2</v>
      </c>
      <c r="D7">
        <v>1.6198000000000001E-2</v>
      </c>
      <c r="F7" t="s">
        <v>5</v>
      </c>
      <c r="G7">
        <v>0.18192</v>
      </c>
      <c r="H7">
        <v>3.032E-2</v>
      </c>
      <c r="J7" t="s">
        <v>5</v>
      </c>
      <c r="K7">
        <v>0.20436000000000001</v>
      </c>
      <c r="L7">
        <v>6.8121000000000001E-2</v>
      </c>
      <c r="N7" t="s">
        <v>5</v>
      </c>
      <c r="O7">
        <v>0.18886</v>
      </c>
      <c r="P7">
        <v>6.2953999999999996E-2</v>
      </c>
      <c r="R7" t="s">
        <v>5</v>
      </c>
      <c r="S7">
        <v>0.15207999999999999</v>
      </c>
      <c r="T7">
        <v>5.0694000000000003E-2</v>
      </c>
      <c r="V7" t="s">
        <v>5</v>
      </c>
      <c r="W7">
        <v>0.17352000000000001</v>
      </c>
      <c r="X7">
        <v>5.7840000000000003E-2</v>
      </c>
      <c r="Z7" t="s">
        <v>5</v>
      </c>
      <c r="AA7">
        <v>0.12834000000000001</v>
      </c>
      <c r="AB7">
        <v>4.2781E-2</v>
      </c>
    </row>
    <row r="8" spans="2:28" x14ac:dyDescent="0.25">
      <c r="B8" t="s">
        <v>6</v>
      </c>
      <c r="C8">
        <v>0.16119</v>
      </c>
      <c r="D8">
        <v>2.6865E-2</v>
      </c>
      <c r="F8" t="s">
        <v>6</v>
      </c>
      <c r="G8">
        <v>0.17429</v>
      </c>
      <c r="H8">
        <v>2.9048999999999998E-2</v>
      </c>
      <c r="J8" t="s">
        <v>6</v>
      </c>
      <c r="K8">
        <v>7.6609999999999998E-2</v>
      </c>
      <c r="L8">
        <v>2.5538000000000002E-2</v>
      </c>
      <c r="N8" t="s">
        <v>6</v>
      </c>
      <c r="O8">
        <v>7.8229999999999994E-2</v>
      </c>
      <c r="P8">
        <v>2.6075999999999998E-2</v>
      </c>
      <c r="R8" t="s">
        <v>6</v>
      </c>
      <c r="S8">
        <v>0.16797000000000001</v>
      </c>
      <c r="T8">
        <v>5.5988999999999997E-2</v>
      </c>
      <c r="V8" t="s">
        <v>6</v>
      </c>
      <c r="W8">
        <v>0.17498</v>
      </c>
      <c r="X8">
        <v>5.8326999999999997E-2</v>
      </c>
      <c r="Z8" t="s">
        <v>6</v>
      </c>
      <c r="AA8">
        <v>0.12834000000000001</v>
      </c>
      <c r="AB8">
        <v>4.2781E-2</v>
      </c>
    </row>
    <row r="9" spans="2:28" x14ac:dyDescent="0.25">
      <c r="B9" t="s">
        <v>7</v>
      </c>
      <c r="C9">
        <v>0.16123999999999999</v>
      </c>
      <c r="D9">
        <v>2.6873999999999999E-2</v>
      </c>
      <c r="F9" t="s">
        <v>7</v>
      </c>
      <c r="G9">
        <v>0.27279999999999999</v>
      </c>
      <c r="H9">
        <v>4.5467E-2</v>
      </c>
      <c r="J9" t="s">
        <v>7</v>
      </c>
      <c r="K9">
        <v>0.30174000000000001</v>
      </c>
      <c r="L9">
        <v>0.100581</v>
      </c>
      <c r="N9" t="s">
        <v>7</v>
      </c>
      <c r="O9">
        <v>0.12194000000000001</v>
      </c>
      <c r="P9">
        <v>4.0647999999999997E-2</v>
      </c>
      <c r="R9" t="s">
        <v>7</v>
      </c>
      <c r="S9">
        <v>0.26593</v>
      </c>
      <c r="T9">
        <v>8.8645000000000002E-2</v>
      </c>
      <c r="V9" t="s">
        <v>7</v>
      </c>
      <c r="W9">
        <v>0.27171000000000001</v>
      </c>
      <c r="X9">
        <v>9.0570999999999999E-2</v>
      </c>
      <c r="Z9" t="s">
        <v>7</v>
      </c>
      <c r="AA9">
        <v>0.21801000000000001</v>
      </c>
      <c r="AB9">
        <v>7.2669999999999998E-2</v>
      </c>
    </row>
    <row r="10" spans="2:28" x14ac:dyDescent="0.25">
      <c r="B10" t="s">
        <v>8</v>
      </c>
      <c r="C10">
        <v>0.31231999999999999</v>
      </c>
      <c r="D10">
        <v>5.2054000000000003E-2</v>
      </c>
      <c r="F10" t="s">
        <v>8</v>
      </c>
      <c r="G10">
        <v>0.1048</v>
      </c>
      <c r="H10">
        <v>1.7465999999999999E-2</v>
      </c>
      <c r="J10" t="s">
        <v>8</v>
      </c>
      <c r="K10">
        <v>0.22091</v>
      </c>
      <c r="L10">
        <v>7.3635000000000006E-2</v>
      </c>
      <c r="N10" t="s">
        <v>8</v>
      </c>
      <c r="O10">
        <v>0.30307000000000001</v>
      </c>
      <c r="P10">
        <v>0.101024</v>
      </c>
      <c r="R10" t="s">
        <v>8</v>
      </c>
      <c r="S10">
        <v>0.26001000000000002</v>
      </c>
      <c r="T10">
        <v>8.6668999999999996E-2</v>
      </c>
      <c r="V10" t="s">
        <v>8</v>
      </c>
      <c r="W10">
        <v>0.25585000000000002</v>
      </c>
      <c r="X10">
        <v>8.5285E-2</v>
      </c>
      <c r="Z10" t="s">
        <v>8</v>
      </c>
      <c r="AA10">
        <v>0.21801000000000001</v>
      </c>
      <c r="AB10">
        <v>7.2669999999999998E-2</v>
      </c>
    </row>
    <row r="11" spans="2:28" x14ac:dyDescent="0.25">
      <c r="B11" t="s">
        <v>9</v>
      </c>
      <c r="C11">
        <v>0.26806000000000002</v>
      </c>
      <c r="D11">
        <v>4.4676E-2</v>
      </c>
      <c r="F11" t="s">
        <v>9</v>
      </c>
      <c r="G11">
        <v>0.26618999999999998</v>
      </c>
      <c r="H11">
        <v>4.4364000000000001E-2</v>
      </c>
      <c r="J11" t="s">
        <v>9</v>
      </c>
      <c r="K11">
        <v>0.19636999999999999</v>
      </c>
      <c r="L11">
        <v>6.5458000000000002E-2</v>
      </c>
      <c r="N11" t="s">
        <v>9</v>
      </c>
      <c r="O11">
        <v>0.30790000000000001</v>
      </c>
      <c r="P11">
        <v>0.102632</v>
      </c>
      <c r="R11" t="s">
        <v>9</v>
      </c>
      <c r="S11">
        <v>0.15401000000000001</v>
      </c>
      <c r="T11">
        <v>5.1337000000000001E-2</v>
      </c>
      <c r="V11" t="s">
        <v>9</v>
      </c>
      <c r="W11">
        <v>0.12393</v>
      </c>
      <c r="X11">
        <v>4.1311E-2</v>
      </c>
      <c r="Z11" t="s">
        <v>9</v>
      </c>
      <c r="AA11">
        <v>0.30730000000000002</v>
      </c>
      <c r="AB11">
        <v>0.102432</v>
      </c>
    </row>
    <row r="12" spans="2:28" x14ac:dyDescent="0.25">
      <c r="B12" t="s">
        <v>10</v>
      </c>
      <c r="C12">
        <v>0.29074</v>
      </c>
      <c r="D12">
        <v>9.6912999999999999E-2</v>
      </c>
      <c r="F12" t="s">
        <v>10</v>
      </c>
      <c r="G12">
        <v>0.24922</v>
      </c>
      <c r="H12">
        <v>8.3073999999999995E-2</v>
      </c>
      <c r="J12" t="s">
        <v>10</v>
      </c>
      <c r="K12">
        <v>0.23713000000000001</v>
      </c>
      <c r="L12">
        <v>3.9522000000000002E-2</v>
      </c>
      <c r="N12" t="s">
        <v>10</v>
      </c>
      <c r="O12">
        <v>0.27187</v>
      </c>
      <c r="P12">
        <v>4.5311999999999998E-2</v>
      </c>
      <c r="R12" t="s">
        <v>10</v>
      </c>
      <c r="S12">
        <v>0.25412000000000001</v>
      </c>
      <c r="T12">
        <v>4.2353000000000002E-2</v>
      </c>
      <c r="V12" t="s">
        <v>10</v>
      </c>
      <c r="W12">
        <v>0.11749999999999999</v>
      </c>
      <c r="X12">
        <v>1.9584000000000001E-2</v>
      </c>
      <c r="Z12" t="s">
        <v>10</v>
      </c>
      <c r="AA12">
        <v>0.31252000000000002</v>
      </c>
      <c r="AB12">
        <v>5.2086E-2</v>
      </c>
    </row>
    <row r="13" spans="2:28" x14ac:dyDescent="0.25">
      <c r="B13" t="s">
        <v>11</v>
      </c>
      <c r="C13">
        <v>0.13128000000000001</v>
      </c>
      <c r="D13">
        <v>4.3758999999999999E-2</v>
      </c>
      <c r="F13" t="s">
        <v>11</v>
      </c>
      <c r="G13">
        <v>0.15523000000000001</v>
      </c>
      <c r="H13">
        <v>5.1742000000000003E-2</v>
      </c>
      <c r="J13" t="s">
        <v>11</v>
      </c>
      <c r="K13">
        <v>0.12909000000000001</v>
      </c>
      <c r="L13">
        <v>2.1514999999999999E-2</v>
      </c>
      <c r="N13" t="s">
        <v>11</v>
      </c>
      <c r="O13">
        <v>7.8570000000000001E-2</v>
      </c>
      <c r="P13">
        <v>1.3095000000000001E-2</v>
      </c>
      <c r="R13" t="s">
        <v>11</v>
      </c>
      <c r="S13">
        <v>0.10508000000000001</v>
      </c>
      <c r="T13">
        <v>1.7513000000000001E-2</v>
      </c>
      <c r="V13" t="s">
        <v>11</v>
      </c>
      <c r="W13">
        <v>0.11749999999999999</v>
      </c>
      <c r="X13">
        <v>1.9584000000000001E-2</v>
      </c>
      <c r="Z13" t="s">
        <v>11</v>
      </c>
      <c r="AA13">
        <v>9.0130000000000002E-2</v>
      </c>
      <c r="AB13">
        <v>1.5022000000000001E-2</v>
      </c>
    </row>
    <row r="14" spans="2:28" x14ac:dyDescent="0.25">
      <c r="B14" t="s">
        <v>12</v>
      </c>
      <c r="C14">
        <v>8.3949999999999997E-2</v>
      </c>
      <c r="D14">
        <v>2.7984999999999999E-2</v>
      </c>
      <c r="F14" t="s">
        <v>12</v>
      </c>
      <c r="G14">
        <v>9.7100000000000006E-2</v>
      </c>
      <c r="H14">
        <v>3.2367E-2</v>
      </c>
      <c r="J14" t="s">
        <v>12</v>
      </c>
      <c r="K14">
        <v>0.10288</v>
      </c>
      <c r="L14">
        <v>1.7146999999999999E-2</v>
      </c>
      <c r="N14" t="s">
        <v>12</v>
      </c>
      <c r="O14">
        <v>0.17207</v>
      </c>
      <c r="P14">
        <v>2.8677999999999999E-2</v>
      </c>
      <c r="R14" t="s">
        <v>12</v>
      </c>
      <c r="S14">
        <v>0.1754</v>
      </c>
      <c r="T14">
        <v>2.9232999999999999E-2</v>
      </c>
      <c r="V14" t="s">
        <v>12</v>
      </c>
      <c r="W14">
        <v>0.19439999999999999</v>
      </c>
      <c r="X14">
        <v>3.2399999999999998E-2</v>
      </c>
      <c r="Z14" t="s">
        <v>12</v>
      </c>
      <c r="AA14">
        <v>0.14287</v>
      </c>
      <c r="AB14">
        <v>2.3810999999999999E-2</v>
      </c>
    </row>
    <row r="15" spans="2:28" x14ac:dyDescent="0.25">
      <c r="B15" t="s">
        <v>13</v>
      </c>
      <c r="C15">
        <v>0.20329</v>
      </c>
      <c r="D15">
        <v>6.7764000000000005E-2</v>
      </c>
      <c r="F15" t="s">
        <v>13</v>
      </c>
      <c r="G15">
        <v>0.24923000000000001</v>
      </c>
      <c r="H15">
        <v>8.3074999999999996E-2</v>
      </c>
      <c r="J15" t="s">
        <v>13</v>
      </c>
      <c r="K15">
        <v>0.28116000000000002</v>
      </c>
      <c r="L15">
        <v>4.6859999999999999E-2</v>
      </c>
      <c r="N15" t="s">
        <v>13</v>
      </c>
      <c r="O15">
        <v>0.14119000000000001</v>
      </c>
      <c r="P15">
        <v>2.3532000000000001E-2</v>
      </c>
      <c r="R15" t="s">
        <v>13</v>
      </c>
      <c r="S15">
        <v>0.18853</v>
      </c>
      <c r="T15">
        <v>3.1420999999999998E-2</v>
      </c>
      <c r="V15" t="s">
        <v>13</v>
      </c>
      <c r="W15">
        <v>0.2853</v>
      </c>
      <c r="X15">
        <v>4.7549000000000001E-2</v>
      </c>
      <c r="Z15" t="s">
        <v>13</v>
      </c>
      <c r="AA15">
        <v>0.22724</v>
      </c>
      <c r="AB15">
        <v>3.7873999999999998E-2</v>
      </c>
    </row>
    <row r="16" spans="2:28" x14ac:dyDescent="0.25">
      <c r="B16" t="s">
        <v>14</v>
      </c>
      <c r="C16">
        <v>0.29074</v>
      </c>
      <c r="D16">
        <v>9.6912999999999999E-2</v>
      </c>
      <c r="F16" t="s">
        <v>14</v>
      </c>
      <c r="G16">
        <v>0.24923000000000001</v>
      </c>
      <c r="H16">
        <v>8.3074999999999996E-2</v>
      </c>
      <c r="J16" t="s">
        <v>14</v>
      </c>
      <c r="K16">
        <v>0.24973000000000001</v>
      </c>
      <c r="L16">
        <v>4.1621999999999999E-2</v>
      </c>
      <c r="N16" t="s">
        <v>14</v>
      </c>
      <c r="O16">
        <v>0.33628999999999998</v>
      </c>
      <c r="P16">
        <v>5.6048000000000001E-2</v>
      </c>
      <c r="R16" t="s">
        <v>14</v>
      </c>
      <c r="S16">
        <v>0.27688000000000001</v>
      </c>
      <c r="T16">
        <v>4.6146E-2</v>
      </c>
      <c r="V16" t="s">
        <v>14</v>
      </c>
      <c r="W16">
        <v>0.2853</v>
      </c>
      <c r="X16">
        <v>4.7549000000000001E-2</v>
      </c>
      <c r="Z16" t="s">
        <v>14</v>
      </c>
      <c r="AA16">
        <v>0.22724</v>
      </c>
      <c r="AB16">
        <v>3.7873999999999998E-2</v>
      </c>
    </row>
    <row r="17" spans="2:28" x14ac:dyDescent="0.25">
      <c r="B17" t="s">
        <v>15</v>
      </c>
      <c r="C17">
        <v>0</v>
      </c>
      <c r="D17">
        <v>0</v>
      </c>
      <c r="F17" t="s">
        <v>15</v>
      </c>
      <c r="G17">
        <v>0</v>
      </c>
      <c r="H17">
        <v>0</v>
      </c>
      <c r="J17" t="s">
        <v>15</v>
      </c>
      <c r="K17">
        <v>0</v>
      </c>
      <c r="L17">
        <v>0</v>
      </c>
      <c r="N17" t="s">
        <v>15</v>
      </c>
      <c r="O17">
        <v>0</v>
      </c>
      <c r="P17">
        <v>0</v>
      </c>
      <c r="R17" t="s">
        <v>15</v>
      </c>
      <c r="S17">
        <v>0</v>
      </c>
      <c r="T17">
        <v>0</v>
      </c>
      <c r="V17" t="s">
        <v>15</v>
      </c>
      <c r="W17">
        <v>0</v>
      </c>
      <c r="X17">
        <v>0</v>
      </c>
      <c r="Z17" t="s">
        <v>15</v>
      </c>
      <c r="AA17">
        <v>0</v>
      </c>
      <c r="AB17">
        <v>0</v>
      </c>
    </row>
    <row r="18" spans="2:28" x14ac:dyDescent="0.25">
      <c r="B18" t="s">
        <v>16</v>
      </c>
      <c r="C18">
        <v>0</v>
      </c>
      <c r="D18">
        <v>0</v>
      </c>
      <c r="F18" t="s">
        <v>16</v>
      </c>
      <c r="G18">
        <v>0</v>
      </c>
      <c r="H18">
        <v>0</v>
      </c>
      <c r="J18" t="s">
        <v>16</v>
      </c>
      <c r="K18">
        <v>0</v>
      </c>
      <c r="L18">
        <v>0</v>
      </c>
      <c r="N18" t="s">
        <v>16</v>
      </c>
      <c r="O18">
        <v>0</v>
      </c>
      <c r="P18">
        <v>0</v>
      </c>
      <c r="R18" t="s">
        <v>16</v>
      </c>
      <c r="S18">
        <v>0</v>
      </c>
      <c r="T18">
        <v>0</v>
      </c>
      <c r="V18" t="s">
        <v>16</v>
      </c>
      <c r="W18">
        <v>0</v>
      </c>
      <c r="X18">
        <v>0</v>
      </c>
      <c r="Z18" t="s">
        <v>16</v>
      </c>
      <c r="AA18">
        <v>0</v>
      </c>
      <c r="AB18">
        <v>0</v>
      </c>
    </row>
    <row r="19" spans="2:28" x14ac:dyDescent="0.25">
      <c r="B19" t="s">
        <v>17</v>
      </c>
      <c r="C19">
        <v>8.9410000000000003E-2</v>
      </c>
      <c r="D19">
        <v>1.4900999999999999E-2</v>
      </c>
      <c r="F19" t="s">
        <v>17</v>
      </c>
      <c r="G19">
        <v>7.8979999999999995E-2</v>
      </c>
      <c r="H19">
        <v>2.6325000000000001E-2</v>
      </c>
      <c r="J19" t="s">
        <v>17</v>
      </c>
      <c r="K19">
        <v>9.0340000000000004E-2</v>
      </c>
      <c r="L19">
        <v>3.0114999999999999E-2</v>
      </c>
      <c r="N19" t="s">
        <v>17</v>
      </c>
      <c r="O19">
        <v>7.4880000000000002E-2</v>
      </c>
      <c r="P19">
        <v>2.4958999999999999E-2</v>
      </c>
      <c r="R19" t="s">
        <v>17</v>
      </c>
      <c r="S19">
        <v>9.0130000000000002E-2</v>
      </c>
      <c r="T19">
        <v>3.0044000000000001E-2</v>
      </c>
      <c r="V19" t="s">
        <v>17</v>
      </c>
      <c r="W19">
        <v>0.31251000000000001</v>
      </c>
      <c r="X19">
        <v>0.12500500000000001</v>
      </c>
      <c r="Z19" t="s">
        <v>17</v>
      </c>
      <c r="AA19">
        <v>0.22724</v>
      </c>
      <c r="AB19">
        <v>7.5747999999999996E-2</v>
      </c>
    </row>
    <row r="20" spans="2:28" x14ac:dyDescent="0.25">
      <c r="B20" t="s">
        <v>18</v>
      </c>
      <c r="C20">
        <v>0.14441999999999999</v>
      </c>
      <c r="D20">
        <v>2.4070000000000001E-2</v>
      </c>
      <c r="F20" t="s">
        <v>18</v>
      </c>
      <c r="G20">
        <v>0.19023000000000001</v>
      </c>
      <c r="H20">
        <v>6.3409999999999994E-2</v>
      </c>
      <c r="J20" t="s">
        <v>18</v>
      </c>
      <c r="K20">
        <v>0.30739</v>
      </c>
      <c r="L20">
        <v>0.102462</v>
      </c>
      <c r="N20" t="s">
        <v>18</v>
      </c>
      <c r="O20">
        <v>0.18848000000000001</v>
      </c>
      <c r="P20">
        <v>6.2826000000000007E-2</v>
      </c>
      <c r="R20" t="s">
        <v>18</v>
      </c>
      <c r="S20">
        <v>0.31251000000000001</v>
      </c>
      <c r="T20">
        <v>0.104171</v>
      </c>
      <c r="V20" t="s">
        <v>18</v>
      </c>
      <c r="W20">
        <v>0.22724</v>
      </c>
      <c r="X20">
        <v>9.0897000000000006E-2</v>
      </c>
      <c r="Z20" t="s">
        <v>18</v>
      </c>
      <c r="AA20">
        <v>9.0130000000000002E-2</v>
      </c>
      <c r="AB20">
        <v>3.0044000000000001E-2</v>
      </c>
    </row>
    <row r="21" spans="2:28" x14ac:dyDescent="0.25">
      <c r="B21" t="s">
        <v>19</v>
      </c>
      <c r="C21">
        <v>0.21872</v>
      </c>
      <c r="D21">
        <v>3.6452999999999999E-2</v>
      </c>
      <c r="F21" t="s">
        <v>19</v>
      </c>
      <c r="G21">
        <v>0.27138000000000001</v>
      </c>
      <c r="H21">
        <v>9.0458999999999998E-2</v>
      </c>
      <c r="J21" t="s">
        <v>19</v>
      </c>
      <c r="K21">
        <v>0.14702000000000001</v>
      </c>
      <c r="L21">
        <v>4.9006000000000001E-2</v>
      </c>
      <c r="N21" t="s">
        <v>19</v>
      </c>
      <c r="O21">
        <v>0.26618999999999998</v>
      </c>
      <c r="P21">
        <v>8.8729000000000002E-2</v>
      </c>
      <c r="R21" t="s">
        <v>19</v>
      </c>
      <c r="S21">
        <v>0.22724</v>
      </c>
      <c r="T21">
        <v>7.5747999999999996E-2</v>
      </c>
      <c r="V21" t="s">
        <v>19</v>
      </c>
      <c r="W21">
        <v>9.0130000000000002E-2</v>
      </c>
      <c r="X21">
        <v>3.6053000000000002E-2</v>
      </c>
      <c r="Z21" t="s">
        <v>19</v>
      </c>
      <c r="AA21">
        <v>0.14287</v>
      </c>
      <c r="AB21">
        <v>4.7621999999999998E-2</v>
      </c>
    </row>
    <row r="22" spans="2:28" x14ac:dyDescent="0.25">
      <c r="B22" t="s">
        <v>20</v>
      </c>
      <c r="C22">
        <v>0.33856000000000003</v>
      </c>
      <c r="D22">
        <v>5.6425999999999997E-2</v>
      </c>
      <c r="F22" t="s">
        <v>20</v>
      </c>
      <c r="G22">
        <v>0.18206</v>
      </c>
      <c r="H22">
        <v>6.0686999999999998E-2</v>
      </c>
      <c r="J22" t="s">
        <v>20</v>
      </c>
      <c r="K22">
        <v>0.22681000000000001</v>
      </c>
      <c r="L22">
        <v>7.5605000000000006E-2</v>
      </c>
      <c r="N22" t="s">
        <v>20</v>
      </c>
      <c r="O22">
        <v>0.26401000000000002</v>
      </c>
      <c r="P22">
        <v>8.8001999999999997E-2</v>
      </c>
      <c r="R22" t="s">
        <v>20</v>
      </c>
      <c r="S22">
        <v>0.14287</v>
      </c>
      <c r="T22">
        <v>4.7621999999999998E-2</v>
      </c>
      <c r="V22" t="s">
        <v>20</v>
      </c>
      <c r="W22">
        <v>0.14287</v>
      </c>
      <c r="X22">
        <v>5.7147000000000003E-2</v>
      </c>
      <c r="Z22" t="s">
        <v>20</v>
      </c>
      <c r="AA22">
        <v>0.22724</v>
      </c>
      <c r="AB22">
        <v>7.5747999999999996E-2</v>
      </c>
    </row>
    <row r="23" spans="2:28" x14ac:dyDescent="0.25">
      <c r="B23" t="s">
        <v>21</v>
      </c>
      <c r="C23">
        <v>0.2089</v>
      </c>
      <c r="D23">
        <v>3.4816E-2</v>
      </c>
      <c r="F23" t="s">
        <v>21</v>
      </c>
      <c r="G23">
        <v>0.27736</v>
      </c>
      <c r="H23">
        <v>9.2452000000000006E-2</v>
      </c>
      <c r="J23" t="s">
        <v>21</v>
      </c>
      <c r="K23">
        <v>0.22844</v>
      </c>
      <c r="L23">
        <v>7.6146000000000005E-2</v>
      </c>
      <c r="N23" t="s">
        <v>21</v>
      </c>
      <c r="O23">
        <v>0.20644999999999999</v>
      </c>
      <c r="P23">
        <v>6.8817000000000003E-2</v>
      </c>
      <c r="R23" t="s">
        <v>21</v>
      </c>
      <c r="S23">
        <v>0.22724</v>
      </c>
      <c r="T23">
        <v>7.5747999999999996E-2</v>
      </c>
      <c r="V23" t="s">
        <v>21</v>
      </c>
      <c r="W23">
        <v>0.22724</v>
      </c>
      <c r="X23">
        <v>9.0897000000000006E-2</v>
      </c>
      <c r="Z23" t="s">
        <v>21</v>
      </c>
      <c r="AA23">
        <v>0.31252000000000002</v>
      </c>
      <c r="AB23">
        <v>0.104172</v>
      </c>
    </row>
    <row r="24" spans="2:28" x14ac:dyDescent="0.25">
      <c r="B24" t="s">
        <v>22</v>
      </c>
      <c r="C24">
        <v>0.31207000000000001</v>
      </c>
      <c r="D24">
        <v>0.10402400000000001</v>
      </c>
      <c r="F24" t="s">
        <v>22</v>
      </c>
      <c r="G24">
        <v>0.21875</v>
      </c>
      <c r="H24">
        <v>3.6457999999999997E-2</v>
      </c>
      <c r="J24" t="s">
        <v>22</v>
      </c>
      <c r="K24">
        <v>0.23724999999999999</v>
      </c>
      <c r="L24">
        <v>3.9541E-2</v>
      </c>
      <c r="N24" t="s">
        <v>22</v>
      </c>
      <c r="O24">
        <v>0.19098999999999999</v>
      </c>
      <c r="P24">
        <v>3.1831999999999999E-2</v>
      </c>
      <c r="R24" t="s">
        <v>22</v>
      </c>
      <c r="S24">
        <v>0.18192</v>
      </c>
      <c r="T24">
        <v>3.032E-2</v>
      </c>
      <c r="V24" t="s">
        <v>22</v>
      </c>
      <c r="W24">
        <v>0.28095999999999999</v>
      </c>
      <c r="X24">
        <v>2.8095999999999999E-2</v>
      </c>
      <c r="Z24" t="s">
        <v>22</v>
      </c>
      <c r="AA24">
        <v>0.21823000000000001</v>
      </c>
      <c r="AB24">
        <v>3.6372000000000002E-2</v>
      </c>
    </row>
    <row r="25" spans="2:28" x14ac:dyDescent="0.25">
      <c r="B25" t="s">
        <v>23</v>
      </c>
      <c r="C25">
        <v>8.9959999999999998E-2</v>
      </c>
      <c r="D25">
        <v>2.9987E-2</v>
      </c>
      <c r="F25" t="s">
        <v>23</v>
      </c>
      <c r="G25">
        <v>0.21875</v>
      </c>
      <c r="H25">
        <v>3.6457999999999997E-2</v>
      </c>
      <c r="J25" t="s">
        <v>23</v>
      </c>
      <c r="K25">
        <v>0.22663</v>
      </c>
      <c r="L25">
        <v>3.7772E-2</v>
      </c>
      <c r="N25" t="s">
        <v>23</v>
      </c>
      <c r="O25">
        <v>8.269E-2</v>
      </c>
      <c r="P25">
        <v>1.3782000000000001E-2</v>
      </c>
      <c r="R25" t="s">
        <v>23</v>
      </c>
      <c r="S25">
        <v>0.1048</v>
      </c>
      <c r="T25">
        <v>1.7465999999999999E-2</v>
      </c>
      <c r="V25" t="s">
        <v>23</v>
      </c>
      <c r="W25">
        <v>0.11927</v>
      </c>
      <c r="X25">
        <v>1.1927E-2</v>
      </c>
      <c r="Z25" t="s">
        <v>23</v>
      </c>
      <c r="AA25">
        <v>0.21160000000000001</v>
      </c>
      <c r="AB25">
        <v>3.5267E-2</v>
      </c>
    </row>
    <row r="26" spans="2:28" x14ac:dyDescent="0.25">
      <c r="B26" t="s">
        <v>24</v>
      </c>
      <c r="C26">
        <v>0.21643999999999999</v>
      </c>
      <c r="D26">
        <v>7.2147000000000003E-2</v>
      </c>
      <c r="F26" t="s">
        <v>24</v>
      </c>
      <c r="G26">
        <v>0.125</v>
      </c>
      <c r="H26">
        <v>2.0833000000000001E-2</v>
      </c>
      <c r="J26" t="s">
        <v>24</v>
      </c>
      <c r="K26">
        <v>0.30237999999999998</v>
      </c>
      <c r="L26">
        <v>5.0396000000000003E-2</v>
      </c>
      <c r="N26" t="s">
        <v>24</v>
      </c>
      <c r="O26">
        <v>0.29226000000000002</v>
      </c>
      <c r="P26">
        <v>4.8710000000000003E-2</v>
      </c>
      <c r="R26" t="s">
        <v>24</v>
      </c>
      <c r="S26">
        <v>0.17429</v>
      </c>
      <c r="T26">
        <v>2.9048999999999998E-2</v>
      </c>
      <c r="V26" t="s">
        <v>24</v>
      </c>
      <c r="W26">
        <v>0.28571999999999997</v>
      </c>
      <c r="X26">
        <v>2.8572E-2</v>
      </c>
      <c r="Z26" t="s">
        <v>24</v>
      </c>
      <c r="AA26">
        <v>0.12822</v>
      </c>
      <c r="AB26">
        <v>2.137E-2</v>
      </c>
    </row>
    <row r="27" spans="2:28" x14ac:dyDescent="0.25">
      <c r="B27" t="s">
        <v>25</v>
      </c>
      <c r="C27">
        <v>0.22423000000000001</v>
      </c>
      <c r="D27">
        <v>7.4742000000000003E-2</v>
      </c>
      <c r="F27" t="s">
        <v>25</v>
      </c>
      <c r="G27">
        <v>0.21875</v>
      </c>
      <c r="H27">
        <v>3.6457999999999997E-2</v>
      </c>
      <c r="J27" t="s">
        <v>25</v>
      </c>
      <c r="K27">
        <v>0.14335999999999999</v>
      </c>
      <c r="L27">
        <v>2.3893000000000001E-2</v>
      </c>
      <c r="N27" t="s">
        <v>25</v>
      </c>
      <c r="O27">
        <v>0.16803999999999999</v>
      </c>
      <c r="P27">
        <v>2.8006E-2</v>
      </c>
      <c r="R27" t="s">
        <v>25</v>
      </c>
      <c r="S27">
        <v>0.27281</v>
      </c>
      <c r="T27">
        <v>4.5468000000000001E-2</v>
      </c>
      <c r="V27" t="s">
        <v>25</v>
      </c>
      <c r="W27">
        <v>0.19617000000000001</v>
      </c>
      <c r="X27">
        <v>1.9616999999999999E-2</v>
      </c>
      <c r="Z27" t="s">
        <v>25</v>
      </c>
      <c r="AA27">
        <v>0.13517000000000001</v>
      </c>
      <c r="AB27">
        <v>2.2529E-2</v>
      </c>
    </row>
    <row r="28" spans="2:28" x14ac:dyDescent="0.25">
      <c r="B28" t="s">
        <v>26</v>
      </c>
      <c r="C28">
        <v>0.1573</v>
      </c>
      <c r="D28">
        <v>5.2433E-2</v>
      </c>
      <c r="F28" t="s">
        <v>26</v>
      </c>
      <c r="G28">
        <v>0.21875</v>
      </c>
      <c r="H28">
        <v>3.6457999999999997E-2</v>
      </c>
      <c r="J28" t="s">
        <v>26</v>
      </c>
      <c r="K28">
        <v>9.0380000000000002E-2</v>
      </c>
      <c r="L28">
        <v>1.5063E-2</v>
      </c>
      <c r="N28" t="s">
        <v>26</v>
      </c>
      <c r="O28">
        <v>0.26601999999999998</v>
      </c>
      <c r="P28">
        <v>4.4337000000000001E-2</v>
      </c>
      <c r="R28" t="s">
        <v>26</v>
      </c>
      <c r="S28">
        <v>0.26618000000000003</v>
      </c>
      <c r="T28">
        <v>4.4364000000000001E-2</v>
      </c>
      <c r="V28" t="s">
        <v>26</v>
      </c>
      <c r="W28">
        <v>0.11788</v>
      </c>
      <c r="X28">
        <v>1.1788E-2</v>
      </c>
      <c r="Z28" t="s">
        <v>26</v>
      </c>
      <c r="AA28">
        <v>0.30676999999999999</v>
      </c>
      <c r="AB28">
        <v>5.1129000000000001E-2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N33"/>
  <sheetViews>
    <sheetView topLeftCell="A28" workbookViewId="0">
      <selection activeCell="L9" sqref="L9"/>
    </sheetView>
  </sheetViews>
  <sheetFormatPr defaultRowHeight="15" x14ac:dyDescent="0.25"/>
  <cols>
    <col min="2" max="2" width="56.5703125" customWidth="1"/>
    <col min="11" max="11" width="69.7109375" customWidth="1"/>
    <col min="12" max="12" width="15.5703125" customWidth="1"/>
    <col min="22" max="22" width="27.140625" customWidth="1"/>
  </cols>
  <sheetData>
    <row r="3" spans="2:14" x14ac:dyDescent="0.25">
      <c r="C3" s="1" t="s">
        <v>27</v>
      </c>
      <c r="D3" s="1" t="s">
        <v>28</v>
      </c>
      <c r="E3" s="1" t="s">
        <v>29</v>
      </c>
      <c r="F3" s="1" t="s">
        <v>30</v>
      </c>
      <c r="G3" s="1" t="s">
        <v>31</v>
      </c>
      <c r="H3" s="1" t="s">
        <v>32</v>
      </c>
      <c r="I3" s="1" t="s">
        <v>33</v>
      </c>
      <c r="L3" s="1" t="s">
        <v>38</v>
      </c>
    </row>
    <row r="5" spans="2:14" x14ac:dyDescent="0.25">
      <c r="B5" s="4" t="s">
        <v>34</v>
      </c>
      <c r="L5" s="4" t="s">
        <v>34</v>
      </c>
    </row>
    <row r="6" spans="2:14" s="3" customFormat="1" x14ac:dyDescent="0.25">
      <c r="B6" s="3" t="s">
        <v>5</v>
      </c>
      <c r="C6" s="3">
        <v>9.7189999999999999E-2</v>
      </c>
      <c r="D6" s="3">
        <v>0.18192</v>
      </c>
      <c r="E6" s="3">
        <v>0.20436000000000001</v>
      </c>
      <c r="F6" s="3">
        <v>0.18886</v>
      </c>
      <c r="G6" s="3">
        <v>0.15207999999999999</v>
      </c>
      <c r="H6" s="3">
        <v>0.17352000000000001</v>
      </c>
      <c r="I6" s="3">
        <v>0.12834000000000001</v>
      </c>
      <c r="K6" s="3" t="s">
        <v>5</v>
      </c>
      <c r="L6" s="10">
        <f>AVERAGE(C6:I6)</f>
        <v>0.16089571428571428</v>
      </c>
    </row>
    <row r="7" spans="2:14" s="3" customFormat="1" x14ac:dyDescent="0.25">
      <c r="B7" s="3" t="s">
        <v>6</v>
      </c>
      <c r="C7" s="3">
        <v>0.16119</v>
      </c>
      <c r="D7" s="3">
        <v>0.17429</v>
      </c>
      <c r="E7" s="3">
        <v>7.6609999999999998E-2</v>
      </c>
      <c r="F7" s="3">
        <v>7.8229999999999994E-2</v>
      </c>
      <c r="G7" s="3">
        <v>0.16797000000000001</v>
      </c>
      <c r="H7" s="3">
        <v>0.17498</v>
      </c>
      <c r="I7" s="3">
        <v>0.12834000000000001</v>
      </c>
      <c r="K7" s="3" t="s">
        <v>6</v>
      </c>
      <c r="L7" s="10">
        <f t="shared" ref="L7:L10" si="0">AVERAGE(C7:I7)</f>
        <v>0.13737285714285716</v>
      </c>
    </row>
    <row r="8" spans="2:14" s="3" customFormat="1" x14ac:dyDescent="0.25">
      <c r="B8" s="3" t="s">
        <v>7</v>
      </c>
      <c r="C8" s="3">
        <v>0.16123999999999999</v>
      </c>
      <c r="D8" s="3">
        <v>0.27279999999999999</v>
      </c>
      <c r="E8" s="3">
        <v>0.30174000000000001</v>
      </c>
      <c r="F8" s="3">
        <v>0.12194000000000001</v>
      </c>
      <c r="G8" s="3">
        <v>0.26593</v>
      </c>
      <c r="H8" s="3">
        <v>0.27171000000000001</v>
      </c>
      <c r="I8" s="3">
        <v>0.21801000000000001</v>
      </c>
      <c r="K8" s="3" t="s">
        <v>7</v>
      </c>
      <c r="L8" s="10">
        <f t="shared" si="0"/>
        <v>0.23048142857142859</v>
      </c>
    </row>
    <row r="9" spans="2:14" s="3" customFormat="1" x14ac:dyDescent="0.25">
      <c r="B9" s="3" t="s">
        <v>8</v>
      </c>
      <c r="C9" s="3">
        <v>0.31231999999999999</v>
      </c>
      <c r="D9" s="3">
        <v>0.1048</v>
      </c>
      <c r="E9" s="3">
        <v>0.22091</v>
      </c>
      <c r="F9" s="3">
        <v>0.30307000000000001</v>
      </c>
      <c r="G9" s="3">
        <v>0.26001000000000002</v>
      </c>
      <c r="H9" s="3">
        <v>0.25585000000000002</v>
      </c>
      <c r="I9" s="3">
        <v>0.21801000000000001</v>
      </c>
      <c r="K9" s="3" t="s">
        <v>8</v>
      </c>
      <c r="L9" s="10">
        <f t="shared" si="0"/>
        <v>0.23928142857142859</v>
      </c>
    </row>
    <row r="10" spans="2:14" s="3" customFormat="1" x14ac:dyDescent="0.25">
      <c r="B10" s="3" t="s">
        <v>9</v>
      </c>
      <c r="C10" s="3">
        <v>0.26806000000000002</v>
      </c>
      <c r="D10" s="3">
        <v>0.26618999999999998</v>
      </c>
      <c r="E10" s="3">
        <v>0.19636999999999999</v>
      </c>
      <c r="F10" s="3">
        <v>0.30790000000000001</v>
      </c>
      <c r="G10" s="3">
        <v>0.15401000000000001</v>
      </c>
      <c r="H10" s="3">
        <v>0.12393</v>
      </c>
      <c r="I10" s="3">
        <v>0.30730000000000002</v>
      </c>
      <c r="K10" s="3" t="s">
        <v>9</v>
      </c>
      <c r="L10" s="10">
        <f t="shared" si="0"/>
        <v>0.23196571428571433</v>
      </c>
      <c r="N10" s="10"/>
    </row>
    <row r="11" spans="2:14" s="3" customFormat="1" x14ac:dyDescent="0.25">
      <c r="C11" s="3">
        <f>SUM(C6:C10)</f>
        <v>1</v>
      </c>
      <c r="D11" s="3">
        <f t="shared" ref="D11:I11" si="1">SUM(D6:D10)</f>
        <v>1</v>
      </c>
      <c r="E11" s="3">
        <f t="shared" si="1"/>
        <v>0.99998999999999993</v>
      </c>
      <c r="F11" s="3">
        <f t="shared" si="1"/>
        <v>1</v>
      </c>
      <c r="G11" s="3">
        <f t="shared" si="1"/>
        <v>1</v>
      </c>
      <c r="H11" s="3">
        <f t="shared" si="1"/>
        <v>0.99999000000000005</v>
      </c>
      <c r="I11" s="3">
        <f t="shared" si="1"/>
        <v>1</v>
      </c>
      <c r="N11" s="10"/>
    </row>
    <row r="12" spans="2:14" s="3" customFormat="1" x14ac:dyDescent="0.25">
      <c r="B12" s="5" t="s">
        <v>35</v>
      </c>
      <c r="L12" s="5" t="s">
        <v>35</v>
      </c>
      <c r="N12" s="10"/>
    </row>
    <row r="13" spans="2:14" x14ac:dyDescent="0.25">
      <c r="B13" t="s">
        <v>10</v>
      </c>
      <c r="C13">
        <v>0.29074</v>
      </c>
      <c r="D13">
        <v>0.24922</v>
      </c>
      <c r="E13">
        <v>0.23713000000000001</v>
      </c>
      <c r="F13">
        <v>0.27187</v>
      </c>
      <c r="G13">
        <v>0.25412000000000001</v>
      </c>
      <c r="H13">
        <v>0.11749999999999999</v>
      </c>
      <c r="I13">
        <v>0.31252000000000002</v>
      </c>
      <c r="K13" t="s">
        <v>10</v>
      </c>
      <c r="L13" s="11">
        <f>AVERAGE(C13:I13)</f>
        <v>0.24758571428571427</v>
      </c>
      <c r="N13" s="14"/>
    </row>
    <row r="14" spans="2:14" x14ac:dyDescent="0.25">
      <c r="B14" t="s">
        <v>11</v>
      </c>
      <c r="C14">
        <v>0.13128000000000001</v>
      </c>
      <c r="D14">
        <v>0.15523000000000001</v>
      </c>
      <c r="E14">
        <v>0.12909000000000001</v>
      </c>
      <c r="F14">
        <v>7.8570000000000001E-2</v>
      </c>
      <c r="G14">
        <v>0.10508000000000001</v>
      </c>
      <c r="H14">
        <v>0.11749999999999999</v>
      </c>
      <c r="I14">
        <v>9.0130000000000002E-2</v>
      </c>
      <c r="K14" t="s">
        <v>11</v>
      </c>
      <c r="L14" s="11">
        <f t="shared" ref="L14:L17" si="2">AVERAGE(C14:I14)</f>
        <v>0.11526857142857143</v>
      </c>
      <c r="N14" s="14"/>
    </row>
    <row r="15" spans="2:14" x14ac:dyDescent="0.25">
      <c r="B15" t="s">
        <v>12</v>
      </c>
      <c r="C15">
        <v>8.3949999999999997E-2</v>
      </c>
      <c r="D15">
        <v>9.7100000000000006E-2</v>
      </c>
      <c r="E15">
        <v>0.10288</v>
      </c>
      <c r="F15">
        <v>0.17207</v>
      </c>
      <c r="G15">
        <v>0.1754</v>
      </c>
      <c r="H15">
        <v>0.19439999999999999</v>
      </c>
      <c r="I15">
        <v>0.14287</v>
      </c>
      <c r="K15" t="s">
        <v>12</v>
      </c>
      <c r="L15" s="11">
        <f t="shared" si="2"/>
        <v>0.13838142857142857</v>
      </c>
      <c r="N15" s="14"/>
    </row>
    <row r="16" spans="2:14" x14ac:dyDescent="0.25">
      <c r="B16" t="s">
        <v>13</v>
      </c>
      <c r="C16">
        <v>0.20329</v>
      </c>
      <c r="D16">
        <v>0.24923000000000001</v>
      </c>
      <c r="E16">
        <v>0.28116000000000002</v>
      </c>
      <c r="F16">
        <v>0.14119000000000001</v>
      </c>
      <c r="G16">
        <v>0.18853</v>
      </c>
      <c r="H16">
        <v>0.2853</v>
      </c>
      <c r="I16">
        <v>0.22724</v>
      </c>
      <c r="K16" t="s">
        <v>13</v>
      </c>
      <c r="L16" s="11">
        <f t="shared" si="2"/>
        <v>0.22513428571428573</v>
      </c>
      <c r="N16" s="14"/>
    </row>
    <row r="17" spans="2:14" x14ac:dyDescent="0.25">
      <c r="B17" t="s">
        <v>14</v>
      </c>
      <c r="C17">
        <v>0.29074</v>
      </c>
      <c r="D17">
        <v>0.24923000000000001</v>
      </c>
      <c r="E17">
        <v>0.24973000000000001</v>
      </c>
      <c r="F17">
        <v>0.33628999999999998</v>
      </c>
      <c r="G17">
        <v>0.27688000000000001</v>
      </c>
      <c r="H17">
        <v>0.2853</v>
      </c>
      <c r="I17">
        <v>0.22724</v>
      </c>
      <c r="K17" t="s">
        <v>14</v>
      </c>
      <c r="L17" s="11">
        <f t="shared" si="2"/>
        <v>0.27362999999999998</v>
      </c>
      <c r="N17" s="14"/>
    </row>
    <row r="18" spans="2:14" x14ac:dyDescent="0.25">
      <c r="C18">
        <f>SUM(C13:C17)</f>
        <v>1</v>
      </c>
      <c r="D18">
        <f t="shared" ref="D18" si="3">SUM(D13:D17)</f>
        <v>1.0000100000000001</v>
      </c>
      <c r="E18">
        <f t="shared" ref="E18" si="4">SUM(E13:E17)</f>
        <v>0.99998999999999993</v>
      </c>
      <c r="F18">
        <f t="shared" ref="F18" si="5">SUM(F13:F17)</f>
        <v>0.99999000000000005</v>
      </c>
      <c r="G18">
        <f t="shared" ref="G18" si="6">SUM(G13:G17)</f>
        <v>1.0000100000000001</v>
      </c>
      <c r="H18">
        <f t="shared" ref="H18" si="7">SUM(H13:H17)</f>
        <v>1</v>
      </c>
      <c r="I18">
        <f t="shared" ref="I18" si="8">SUM(I13:I17)</f>
        <v>1</v>
      </c>
      <c r="L18" s="3"/>
      <c r="N18" s="14"/>
    </row>
    <row r="19" spans="2:14" x14ac:dyDescent="0.25">
      <c r="B19" s="7" t="s">
        <v>36</v>
      </c>
      <c r="L19" s="7" t="s">
        <v>36</v>
      </c>
      <c r="N19" s="14"/>
    </row>
    <row r="20" spans="2:14" s="6" customFormat="1" x14ac:dyDescent="0.25">
      <c r="B20" s="6" t="s">
        <v>17</v>
      </c>
      <c r="C20" s="6">
        <v>8.9410000000000003E-2</v>
      </c>
      <c r="D20" s="6">
        <v>7.8979999999999995E-2</v>
      </c>
      <c r="E20" s="6">
        <v>9.0340000000000004E-2</v>
      </c>
      <c r="F20" s="6">
        <v>7.4880000000000002E-2</v>
      </c>
      <c r="G20" s="6">
        <v>9.0130000000000002E-2</v>
      </c>
      <c r="H20" s="6">
        <v>0.31251000000000001</v>
      </c>
      <c r="I20" s="6">
        <v>0.22724</v>
      </c>
      <c r="K20" s="6" t="s">
        <v>17</v>
      </c>
      <c r="L20" s="12">
        <f t="shared" ref="L20:L24" si="9">AVERAGE(C20:I20)</f>
        <v>0.13764142857142858</v>
      </c>
      <c r="N20" s="12"/>
    </row>
    <row r="21" spans="2:14" s="6" customFormat="1" x14ac:dyDescent="0.25">
      <c r="B21" s="6" t="s">
        <v>18</v>
      </c>
      <c r="C21" s="6">
        <v>0.14441999999999999</v>
      </c>
      <c r="D21" s="6">
        <v>0.19023000000000001</v>
      </c>
      <c r="E21" s="6">
        <v>0.30739</v>
      </c>
      <c r="F21" s="6">
        <v>0.18848000000000001</v>
      </c>
      <c r="G21" s="6">
        <v>0.31251000000000001</v>
      </c>
      <c r="H21" s="6">
        <v>0.22724</v>
      </c>
      <c r="I21" s="6">
        <v>9.0130000000000002E-2</v>
      </c>
      <c r="K21" s="6" t="s">
        <v>18</v>
      </c>
      <c r="L21" s="12">
        <f t="shared" si="9"/>
        <v>0.20862857142857144</v>
      </c>
      <c r="N21" s="12"/>
    </row>
    <row r="22" spans="2:14" s="6" customFormat="1" x14ac:dyDescent="0.25">
      <c r="B22" s="6" t="s">
        <v>19</v>
      </c>
      <c r="C22" s="6">
        <v>0.21872</v>
      </c>
      <c r="D22" s="6">
        <v>0.27138000000000001</v>
      </c>
      <c r="E22" s="6">
        <v>0.14702000000000001</v>
      </c>
      <c r="F22" s="6">
        <v>0.26618999999999998</v>
      </c>
      <c r="G22" s="6">
        <v>0.22724</v>
      </c>
      <c r="H22" s="6">
        <v>9.0130000000000002E-2</v>
      </c>
      <c r="I22" s="6">
        <v>0.14287</v>
      </c>
      <c r="K22" s="6" t="s">
        <v>19</v>
      </c>
      <c r="L22" s="12">
        <f t="shared" si="9"/>
        <v>0.19479285714285716</v>
      </c>
      <c r="N22" s="12"/>
    </row>
    <row r="23" spans="2:14" s="6" customFormat="1" x14ac:dyDescent="0.25">
      <c r="B23" s="6" t="s">
        <v>20</v>
      </c>
      <c r="C23" s="6">
        <v>0.33856000000000003</v>
      </c>
      <c r="D23" s="6">
        <v>0.18206</v>
      </c>
      <c r="E23" s="6">
        <v>0.22681000000000001</v>
      </c>
      <c r="F23" s="6">
        <v>0.26401000000000002</v>
      </c>
      <c r="G23" s="6">
        <v>0.14287</v>
      </c>
      <c r="H23" s="6">
        <v>0.14287</v>
      </c>
      <c r="I23" s="6">
        <v>0.22724</v>
      </c>
      <c r="K23" s="6" t="s">
        <v>20</v>
      </c>
      <c r="L23" s="12">
        <f t="shared" si="9"/>
        <v>0.21777428571428573</v>
      </c>
      <c r="N23" s="12"/>
    </row>
    <row r="24" spans="2:14" s="6" customFormat="1" x14ac:dyDescent="0.25">
      <c r="B24" s="6" t="s">
        <v>21</v>
      </c>
      <c r="C24" s="6">
        <v>0.2089</v>
      </c>
      <c r="D24" s="6">
        <v>0.27736</v>
      </c>
      <c r="E24" s="6">
        <v>0.22844</v>
      </c>
      <c r="F24" s="6">
        <v>0.20644999999999999</v>
      </c>
      <c r="G24" s="6">
        <v>0.22724</v>
      </c>
      <c r="H24" s="6">
        <v>0.22724</v>
      </c>
      <c r="I24" s="6">
        <v>0.31252000000000002</v>
      </c>
      <c r="K24" s="6" t="s">
        <v>21</v>
      </c>
      <c r="L24" s="12">
        <f t="shared" si="9"/>
        <v>0.24116428571428575</v>
      </c>
      <c r="N24" s="12"/>
    </row>
    <row r="25" spans="2:14" s="6" customFormat="1" x14ac:dyDescent="0.25">
      <c r="L25" s="3"/>
      <c r="N25" s="12"/>
    </row>
    <row r="26" spans="2:14" s="8" customFormat="1" x14ac:dyDescent="0.25">
      <c r="B26" s="9" t="s">
        <v>37</v>
      </c>
      <c r="L26" s="9" t="s">
        <v>37</v>
      </c>
      <c r="N26" s="13"/>
    </row>
    <row r="27" spans="2:14" s="8" customFormat="1" x14ac:dyDescent="0.25">
      <c r="B27" s="8" t="s">
        <v>22</v>
      </c>
      <c r="C27" s="8">
        <v>0.31207000000000001</v>
      </c>
      <c r="D27" s="8">
        <v>0.21875</v>
      </c>
      <c r="E27" s="8">
        <v>0.23724999999999999</v>
      </c>
      <c r="F27" s="8">
        <v>0.19098999999999999</v>
      </c>
      <c r="G27" s="8">
        <v>0.18192</v>
      </c>
      <c r="H27" s="8">
        <v>0.28095999999999999</v>
      </c>
      <c r="I27" s="8">
        <v>0.21823000000000001</v>
      </c>
      <c r="K27" s="8" t="s">
        <v>22</v>
      </c>
      <c r="L27" s="13">
        <f t="shared" ref="L27:L31" si="10">AVERAGE(C27:I27)</f>
        <v>0.23431000000000002</v>
      </c>
      <c r="N27" s="13"/>
    </row>
    <row r="28" spans="2:14" s="8" customFormat="1" x14ac:dyDescent="0.25">
      <c r="B28" s="8" t="s">
        <v>23</v>
      </c>
      <c r="C28" s="8">
        <v>8.9959999999999998E-2</v>
      </c>
      <c r="D28" s="8">
        <v>0.21875</v>
      </c>
      <c r="E28" s="8">
        <v>0.22663</v>
      </c>
      <c r="F28" s="8">
        <v>8.269E-2</v>
      </c>
      <c r="G28" s="8">
        <v>0.1048</v>
      </c>
      <c r="H28" s="8">
        <v>0.11927</v>
      </c>
      <c r="I28" s="8">
        <v>0.21160000000000001</v>
      </c>
      <c r="K28" s="8" t="s">
        <v>23</v>
      </c>
      <c r="L28" s="13">
        <f t="shared" si="10"/>
        <v>0.15052857142857143</v>
      </c>
      <c r="N28" s="13"/>
    </row>
    <row r="29" spans="2:14" s="8" customFormat="1" x14ac:dyDescent="0.25">
      <c r="B29" s="8" t="s">
        <v>24</v>
      </c>
      <c r="C29" s="8">
        <v>0.21643999999999999</v>
      </c>
      <c r="D29" s="8">
        <v>0.125</v>
      </c>
      <c r="E29" s="8">
        <v>0.30237999999999998</v>
      </c>
      <c r="F29" s="8">
        <v>0.29226000000000002</v>
      </c>
      <c r="G29" s="8">
        <v>0.17429</v>
      </c>
      <c r="H29" s="8">
        <v>0.28571999999999997</v>
      </c>
      <c r="I29" s="8">
        <v>0.12822</v>
      </c>
      <c r="K29" s="8" t="s">
        <v>24</v>
      </c>
      <c r="L29" s="13">
        <f t="shared" si="10"/>
        <v>0.21775857142857144</v>
      </c>
      <c r="N29" s="13"/>
    </row>
    <row r="30" spans="2:14" s="8" customFormat="1" x14ac:dyDescent="0.25">
      <c r="B30" s="8" t="s">
        <v>25</v>
      </c>
      <c r="C30" s="8">
        <v>0.22423000000000001</v>
      </c>
      <c r="D30" s="8">
        <v>0.21875</v>
      </c>
      <c r="E30" s="8">
        <v>0.14335999999999999</v>
      </c>
      <c r="F30" s="8">
        <v>0.16803999999999999</v>
      </c>
      <c r="G30" s="8">
        <v>0.27281</v>
      </c>
      <c r="H30" s="8">
        <v>0.19617000000000001</v>
      </c>
      <c r="I30" s="8">
        <v>0.13517000000000001</v>
      </c>
      <c r="K30" s="8" t="s">
        <v>25</v>
      </c>
      <c r="L30" s="13">
        <f t="shared" si="10"/>
        <v>0.1940757142857143</v>
      </c>
      <c r="N30" s="13"/>
    </row>
    <row r="31" spans="2:14" s="8" customFormat="1" x14ac:dyDescent="0.25">
      <c r="B31" s="8" t="s">
        <v>26</v>
      </c>
      <c r="C31" s="8">
        <v>0.1573</v>
      </c>
      <c r="D31" s="8">
        <v>0.21875</v>
      </c>
      <c r="E31" s="8">
        <v>9.0380000000000002E-2</v>
      </c>
      <c r="F31" s="8">
        <v>0.26601999999999998</v>
      </c>
      <c r="G31" s="8">
        <v>0.26618000000000003</v>
      </c>
      <c r="H31" s="8">
        <v>0.11788</v>
      </c>
      <c r="I31" s="8">
        <v>0.30676999999999999</v>
      </c>
      <c r="K31" s="8" t="s">
        <v>26</v>
      </c>
      <c r="L31" s="13">
        <f t="shared" si="10"/>
        <v>0.2033257142857143</v>
      </c>
    </row>
    <row r="32" spans="2:14" s="8" customFormat="1" x14ac:dyDescent="0.25"/>
    <row r="33" spans="14:14" x14ac:dyDescent="0.25">
      <c r="N33" s="14"/>
    </row>
  </sheetData>
  <pageMargins left="0.7" right="0.7" top="0.75" bottom="0.75" header="0.3" footer="0.3"/>
  <pageSetup paperSize="9" orientation="portrait" horizontalDpi="0" verticalDpi="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AL43"/>
  <sheetViews>
    <sheetView tabSelected="1" topLeftCell="A13" workbookViewId="0">
      <selection activeCell="C25" sqref="C25"/>
    </sheetView>
  </sheetViews>
  <sheetFormatPr defaultRowHeight="15" x14ac:dyDescent="0.25"/>
  <cols>
    <col min="2" max="2" width="15.28515625" customWidth="1"/>
    <col min="13" max="13" width="15.85546875" customWidth="1"/>
    <col min="15" max="15" width="11" customWidth="1"/>
    <col min="23" max="23" width="20" customWidth="1"/>
    <col min="24" max="24" width="10.5703125" bestFit="1" customWidth="1"/>
    <col min="27" max="27" width="9.5703125" bestFit="1" customWidth="1"/>
    <col min="33" max="33" width="19.140625" customWidth="1"/>
  </cols>
  <sheetData>
    <row r="3" spans="2:38" x14ac:dyDescent="0.25">
      <c r="B3" s="2" t="s">
        <v>34</v>
      </c>
      <c r="C3" t="s">
        <v>5</v>
      </c>
      <c r="D3" t="s">
        <v>6</v>
      </c>
      <c r="E3" t="s">
        <v>7</v>
      </c>
      <c r="F3" t="s">
        <v>8</v>
      </c>
      <c r="G3" t="s">
        <v>9</v>
      </c>
      <c r="M3" s="2" t="s">
        <v>35</v>
      </c>
      <c r="N3" t="s">
        <v>10</v>
      </c>
      <c r="O3" t="s">
        <v>11</v>
      </c>
      <c r="P3" t="s">
        <v>12</v>
      </c>
      <c r="Q3" t="s">
        <v>13</v>
      </c>
      <c r="R3" t="s">
        <v>14</v>
      </c>
      <c r="W3" s="2" t="s">
        <v>36</v>
      </c>
      <c r="X3" t="s">
        <v>17</v>
      </c>
      <c r="Y3" t="s">
        <v>18</v>
      </c>
      <c r="Z3" t="s">
        <v>19</v>
      </c>
      <c r="AA3" t="s">
        <v>20</v>
      </c>
      <c r="AB3" t="s">
        <v>21</v>
      </c>
      <c r="AG3" s="2" t="s">
        <v>37</v>
      </c>
      <c r="AH3" t="s">
        <v>22</v>
      </c>
      <c r="AI3" t="s">
        <v>23</v>
      </c>
      <c r="AJ3" t="s">
        <v>24</v>
      </c>
      <c r="AK3" t="s">
        <v>25</v>
      </c>
      <c r="AL3" t="s">
        <v>26</v>
      </c>
    </row>
    <row r="4" spans="2:38" x14ac:dyDescent="0.25">
      <c r="B4" s="15" t="s">
        <v>27</v>
      </c>
      <c r="C4">
        <v>9.7189999999999999E-2</v>
      </c>
      <c r="D4">
        <v>0.16119</v>
      </c>
      <c r="E4">
        <v>0.16123999999999999</v>
      </c>
      <c r="F4">
        <v>0.31231999999999999</v>
      </c>
      <c r="G4">
        <v>0.26806000000000002</v>
      </c>
      <c r="M4" s="15" t="s">
        <v>27</v>
      </c>
      <c r="N4">
        <v>0.29075000000000001</v>
      </c>
      <c r="O4">
        <v>0.13128000000000001</v>
      </c>
      <c r="P4">
        <v>8.3949999999999997E-2</v>
      </c>
      <c r="Q4">
        <v>0.20329</v>
      </c>
      <c r="R4">
        <v>0.29074</v>
      </c>
      <c r="W4" s="15" t="s">
        <v>27</v>
      </c>
      <c r="X4">
        <v>8.9410000000000003E-2</v>
      </c>
      <c r="Y4">
        <v>0.14441999999999999</v>
      </c>
      <c r="Z4">
        <v>0.21872</v>
      </c>
      <c r="AA4">
        <v>0.33856000000000003</v>
      </c>
      <c r="AB4">
        <v>0.2089</v>
      </c>
      <c r="AG4" s="15" t="s">
        <v>27</v>
      </c>
      <c r="AH4">
        <v>0.31207000000000001</v>
      </c>
      <c r="AI4">
        <v>8.9959999999999998E-2</v>
      </c>
      <c r="AJ4">
        <v>0.21643999999999999</v>
      </c>
      <c r="AK4">
        <v>0.22423000000000001</v>
      </c>
      <c r="AL4">
        <v>0.1573</v>
      </c>
    </row>
    <row r="5" spans="2:38" x14ac:dyDescent="0.25">
      <c r="B5" s="15" t="s">
        <v>28</v>
      </c>
      <c r="C5">
        <v>0.18192</v>
      </c>
      <c r="D5">
        <v>0.17429</v>
      </c>
      <c r="E5">
        <v>0.27279999999999999</v>
      </c>
      <c r="F5">
        <v>0.1048</v>
      </c>
      <c r="G5">
        <v>0.26618999999999998</v>
      </c>
      <c r="M5" s="15" t="s">
        <v>28</v>
      </c>
      <c r="N5">
        <v>0.24922</v>
      </c>
      <c r="O5">
        <v>0.15523000000000001</v>
      </c>
      <c r="P5">
        <v>9.7100000000000006E-2</v>
      </c>
      <c r="Q5">
        <v>0.24923999999999999</v>
      </c>
      <c r="R5">
        <v>0.24923000000000001</v>
      </c>
      <c r="W5" s="15" t="s">
        <v>28</v>
      </c>
      <c r="X5">
        <v>7.8979999999999995E-2</v>
      </c>
      <c r="Y5">
        <v>0.19023000000000001</v>
      </c>
      <c r="Z5">
        <v>0.27138000000000001</v>
      </c>
      <c r="AA5">
        <v>0.18206</v>
      </c>
      <c r="AB5">
        <v>0.27736</v>
      </c>
      <c r="AG5" s="15" t="s">
        <v>28</v>
      </c>
      <c r="AH5" s="17">
        <v>0.21875</v>
      </c>
      <c r="AI5" s="17">
        <v>0.21875</v>
      </c>
      <c r="AJ5" s="17">
        <v>0.125</v>
      </c>
      <c r="AK5">
        <v>0.21875</v>
      </c>
      <c r="AL5">
        <v>0.21875</v>
      </c>
    </row>
    <row r="6" spans="2:38" x14ac:dyDescent="0.25">
      <c r="B6" s="15" t="s">
        <v>29</v>
      </c>
      <c r="C6">
        <v>0.20436000000000001</v>
      </c>
      <c r="D6">
        <v>7.6609999999999998E-2</v>
      </c>
      <c r="E6">
        <v>0.30174000000000001</v>
      </c>
      <c r="F6">
        <v>0.22091</v>
      </c>
      <c r="G6">
        <v>0.19636999999999999</v>
      </c>
      <c r="M6" s="15" t="s">
        <v>29</v>
      </c>
      <c r="N6">
        <v>0.23713000000000001</v>
      </c>
      <c r="O6">
        <v>0.12909000000000001</v>
      </c>
      <c r="P6">
        <v>0.10288</v>
      </c>
      <c r="Q6">
        <v>0.28116000000000002</v>
      </c>
      <c r="R6">
        <v>0.24973000000000001</v>
      </c>
      <c r="W6" s="15" t="s">
        <v>29</v>
      </c>
      <c r="X6">
        <v>9.0340000000000004E-2</v>
      </c>
      <c r="Y6">
        <v>0.30739</v>
      </c>
      <c r="Z6">
        <v>0.14702000000000001</v>
      </c>
      <c r="AA6">
        <v>0.22681000000000001</v>
      </c>
      <c r="AB6">
        <v>0.22844</v>
      </c>
      <c r="AG6" s="15" t="s">
        <v>29</v>
      </c>
      <c r="AH6">
        <v>0.23724999999999999</v>
      </c>
      <c r="AI6">
        <v>0.22663</v>
      </c>
      <c r="AJ6">
        <v>0.30237999999999998</v>
      </c>
      <c r="AK6">
        <v>0.14335999999999999</v>
      </c>
      <c r="AL6">
        <v>9.0380000000000002E-2</v>
      </c>
    </row>
    <row r="7" spans="2:38" x14ac:dyDescent="0.25">
      <c r="B7" s="15" t="s">
        <v>30</v>
      </c>
      <c r="C7">
        <v>0.18886</v>
      </c>
      <c r="D7">
        <v>7.8229999999999994E-2</v>
      </c>
      <c r="E7">
        <v>0.12194000000000001</v>
      </c>
      <c r="F7">
        <v>0.30307000000000001</v>
      </c>
      <c r="G7">
        <v>0.30790000000000001</v>
      </c>
      <c r="M7" s="15" t="s">
        <v>30</v>
      </c>
      <c r="N7">
        <v>0.27187</v>
      </c>
      <c r="O7">
        <v>7.8570000000000001E-2</v>
      </c>
      <c r="P7">
        <v>0.17207</v>
      </c>
      <c r="Q7">
        <v>0.14119000000000001</v>
      </c>
      <c r="R7">
        <v>0.33628999999999998</v>
      </c>
      <c r="W7" s="15" t="s">
        <v>30</v>
      </c>
      <c r="X7">
        <v>7.4880000000000002E-2</v>
      </c>
      <c r="Y7">
        <v>0.18848000000000001</v>
      </c>
      <c r="Z7">
        <v>0.26618999999999998</v>
      </c>
      <c r="AA7">
        <v>0.26401000000000002</v>
      </c>
      <c r="AB7">
        <v>0.20644999999999999</v>
      </c>
      <c r="AG7" s="15" t="s">
        <v>30</v>
      </c>
      <c r="AH7">
        <v>0.19098999999999999</v>
      </c>
      <c r="AI7">
        <v>8.269E-2</v>
      </c>
      <c r="AJ7">
        <v>0.29226000000000002</v>
      </c>
      <c r="AK7">
        <v>0.16803999999999999</v>
      </c>
      <c r="AL7">
        <v>0.26601999999999998</v>
      </c>
    </row>
    <row r="8" spans="2:38" x14ac:dyDescent="0.25">
      <c r="B8" s="15" t="s">
        <v>31</v>
      </c>
      <c r="C8">
        <v>0.15207999999999999</v>
      </c>
      <c r="D8">
        <v>0.16797000000000001</v>
      </c>
      <c r="E8">
        <v>0.26593</v>
      </c>
      <c r="F8">
        <v>0.26001000000000002</v>
      </c>
      <c r="G8">
        <v>0.15401000000000001</v>
      </c>
      <c r="M8" s="15" t="s">
        <v>31</v>
      </c>
      <c r="N8">
        <v>0.25412000000000001</v>
      </c>
      <c r="O8">
        <v>0.10508000000000001</v>
      </c>
      <c r="P8">
        <v>0.1754</v>
      </c>
      <c r="Q8">
        <v>0.18853</v>
      </c>
      <c r="R8">
        <v>0.27688000000000001</v>
      </c>
      <c r="W8" s="15" t="s">
        <v>31</v>
      </c>
      <c r="X8">
        <v>9.0130000000000002E-2</v>
      </c>
      <c r="Y8">
        <v>0.31251000000000001</v>
      </c>
      <c r="Z8">
        <v>0.22724</v>
      </c>
      <c r="AA8">
        <v>0.14287</v>
      </c>
      <c r="AB8">
        <v>0.22724</v>
      </c>
      <c r="AG8" s="15" t="s">
        <v>31</v>
      </c>
      <c r="AH8">
        <v>0.18192</v>
      </c>
      <c r="AI8">
        <v>0.1048</v>
      </c>
      <c r="AJ8">
        <v>0.17429</v>
      </c>
      <c r="AK8">
        <v>0.27281</v>
      </c>
      <c r="AL8">
        <v>0.26618000000000003</v>
      </c>
    </row>
    <row r="9" spans="2:38" x14ac:dyDescent="0.25">
      <c r="B9" s="15" t="s">
        <v>32</v>
      </c>
      <c r="C9">
        <v>0.17352000000000001</v>
      </c>
      <c r="D9">
        <v>0.17498</v>
      </c>
      <c r="E9">
        <v>0.27171000000000001</v>
      </c>
      <c r="F9">
        <v>0.25585000000000002</v>
      </c>
      <c r="G9">
        <v>0.12393</v>
      </c>
      <c r="M9" s="15" t="s">
        <v>32</v>
      </c>
      <c r="N9">
        <v>0.11749999999999999</v>
      </c>
      <c r="O9">
        <v>0.11749999999999999</v>
      </c>
      <c r="P9">
        <v>0.19439999999999999</v>
      </c>
      <c r="Q9">
        <v>0.28539999999999999</v>
      </c>
      <c r="R9">
        <v>0.2853</v>
      </c>
      <c r="W9" s="15" t="s">
        <v>32</v>
      </c>
      <c r="X9">
        <v>0.31251000000000001</v>
      </c>
      <c r="Y9">
        <v>0.22725000000000001</v>
      </c>
      <c r="Z9">
        <v>9.0130000000000002E-2</v>
      </c>
      <c r="AA9">
        <v>0.14287</v>
      </c>
      <c r="AB9">
        <v>0.22724</v>
      </c>
      <c r="AG9" s="15" t="s">
        <v>32</v>
      </c>
      <c r="AH9">
        <v>0.28095999999999999</v>
      </c>
      <c r="AI9">
        <v>0.11927</v>
      </c>
      <c r="AJ9">
        <v>0.28571999999999997</v>
      </c>
      <c r="AK9">
        <v>0.19617000000000001</v>
      </c>
      <c r="AL9">
        <v>0.11788</v>
      </c>
    </row>
    <row r="10" spans="2:38" x14ac:dyDescent="0.25">
      <c r="B10" s="15" t="s">
        <v>33</v>
      </c>
      <c r="C10">
        <v>0.12834000000000001</v>
      </c>
      <c r="D10">
        <v>0.12834000000000001</v>
      </c>
      <c r="E10">
        <v>0.21801000000000001</v>
      </c>
      <c r="F10">
        <v>0.21801999999999999</v>
      </c>
      <c r="G10">
        <v>0.30730000000000002</v>
      </c>
      <c r="M10" s="15" t="s">
        <v>33</v>
      </c>
      <c r="N10">
        <v>0.31252000000000002</v>
      </c>
      <c r="O10">
        <v>9.0130000000000002E-2</v>
      </c>
      <c r="P10">
        <v>0.14287</v>
      </c>
      <c r="Q10">
        <v>0.22722999999999999</v>
      </c>
      <c r="R10">
        <v>0.22724</v>
      </c>
      <c r="W10" s="15" t="s">
        <v>33</v>
      </c>
      <c r="X10" s="17">
        <v>0.22722999999999999</v>
      </c>
      <c r="Y10">
        <v>9.0130000000000002E-2</v>
      </c>
      <c r="Z10">
        <v>0.14287</v>
      </c>
      <c r="AA10" s="18">
        <v>0.22724</v>
      </c>
      <c r="AB10">
        <v>0.31252000000000002</v>
      </c>
      <c r="AG10" s="15" t="s">
        <v>33</v>
      </c>
      <c r="AH10">
        <v>0.21823000000000001</v>
      </c>
      <c r="AI10">
        <v>0.21160000000000001</v>
      </c>
      <c r="AJ10">
        <v>0.12822</v>
      </c>
      <c r="AK10">
        <v>0.13517000000000001</v>
      </c>
      <c r="AL10">
        <v>0.30676999999999999</v>
      </c>
    </row>
    <row r="11" spans="2:38" x14ac:dyDescent="0.25">
      <c r="B11" s="16"/>
      <c r="M11" s="15"/>
    </row>
    <row r="12" spans="2:38" x14ac:dyDescent="0.25">
      <c r="D12" t="s">
        <v>42</v>
      </c>
      <c r="O12" t="s">
        <v>42</v>
      </c>
      <c r="Z12" t="s">
        <v>42</v>
      </c>
      <c r="AJ12" t="s">
        <v>42</v>
      </c>
    </row>
    <row r="13" spans="2:38" x14ac:dyDescent="0.25">
      <c r="B13" s="15" t="s">
        <v>27</v>
      </c>
      <c r="C13">
        <f>RANK(C4,C4:G4,0)</f>
        <v>5</v>
      </c>
      <c r="D13">
        <f>RANK(D4,C4:G4,0)</f>
        <v>4</v>
      </c>
      <c r="E13">
        <f>RANK(E4,C4:E4:F4:G4:D4,0)</f>
        <v>3</v>
      </c>
      <c r="F13">
        <f>RANK(D4:F4,E4:F4:C4:G4,0)</f>
        <v>1</v>
      </c>
      <c r="G13">
        <f>RANK(E4:G4,F4:G4:C4:D4,0)</f>
        <v>2</v>
      </c>
      <c r="M13" s="15" t="s">
        <v>27</v>
      </c>
      <c r="N13">
        <f>RANK(N4,N4:R4,0)</f>
        <v>1</v>
      </c>
      <c r="O13">
        <f>RANK(O4,N4:R4,0)</f>
        <v>4</v>
      </c>
      <c r="P13">
        <f>RANK(P4,N4:S4,0)</f>
        <v>5</v>
      </c>
      <c r="Q13">
        <f>RANK(Q4,N4:R4,0)</f>
        <v>3</v>
      </c>
      <c r="R13">
        <f>RANK(R4,N4:R4,0)</f>
        <v>2</v>
      </c>
      <c r="W13" s="15" t="s">
        <v>27</v>
      </c>
      <c r="X13">
        <f>RANK(X4,X4:AB4,0)</f>
        <v>5</v>
      </c>
      <c r="Y13">
        <f>RANK(Y4,X4:AB4,0)</f>
        <v>4</v>
      </c>
      <c r="Z13">
        <f>RANK(Z4,X4:AB4,0)</f>
        <v>2</v>
      </c>
      <c r="AA13">
        <f>RANK(AA4,X4:AB4,0)</f>
        <v>1</v>
      </c>
      <c r="AB13">
        <f>RANK(AB4,X4:AB4,0)</f>
        <v>3</v>
      </c>
      <c r="AG13" s="15" t="s">
        <v>27</v>
      </c>
      <c r="AH13">
        <f>RANK(AH4,AH4:AL4,0)</f>
        <v>1</v>
      </c>
      <c r="AI13">
        <f>RANK(AI4,AH4:AL4,0)</f>
        <v>5</v>
      </c>
      <c r="AJ13">
        <f>RANK(AJ4,AH4:AL4,0)</f>
        <v>3</v>
      </c>
      <c r="AK13">
        <f>RANK(AK4,AH4:AL4,0)</f>
        <v>2</v>
      </c>
      <c r="AL13">
        <f>RANK(AL4,AH4:AL4,0)</f>
        <v>4</v>
      </c>
    </row>
    <row r="14" spans="2:38" x14ac:dyDescent="0.25">
      <c r="B14" s="15" t="s">
        <v>28</v>
      </c>
      <c r="C14">
        <f>RANK(C5,C5:G5,0)</f>
        <v>3</v>
      </c>
      <c r="D14">
        <f>RANK(D5,C5:G5,0)</f>
        <v>4</v>
      </c>
      <c r="E14">
        <f>RANK(E5,C5:E5:F5:G5:D5,0)</f>
        <v>1</v>
      </c>
      <c r="F14">
        <f>RANK(D5:F5,E5:F5:C5:G5,0)</f>
        <v>5</v>
      </c>
      <c r="G14">
        <f>RANK(E5:G5,F5:G5:C5:D5,0)</f>
        <v>2</v>
      </c>
      <c r="M14" s="15" t="s">
        <v>28</v>
      </c>
      <c r="N14">
        <f t="shared" ref="N14:N19" si="0">RANK(N5,N5:R5,0)</f>
        <v>3</v>
      </c>
      <c r="O14">
        <f t="shared" ref="O14:O19" si="1">RANK(O5,N5:R5,0)</f>
        <v>4</v>
      </c>
      <c r="P14">
        <f t="shared" ref="P14:P19" si="2">RANK(P5,N5:S5,0)</f>
        <v>5</v>
      </c>
      <c r="Q14">
        <f>RANK(Q5,N5:R5,0)</f>
        <v>1</v>
      </c>
      <c r="R14">
        <f t="shared" ref="R14:R19" si="3">RANK(R5,N5:R5,0)</f>
        <v>2</v>
      </c>
      <c r="W14" s="15" t="s">
        <v>28</v>
      </c>
      <c r="X14">
        <f t="shared" ref="X14:X19" si="4">RANK(X5,X5:AB5,0)</f>
        <v>5</v>
      </c>
      <c r="Y14">
        <f t="shared" ref="Y14:Y19" si="5">RANK(Y5,X5:AB5,0)</f>
        <v>3</v>
      </c>
      <c r="Z14">
        <f t="shared" ref="Z14:Z19" si="6">RANK(Z5,X5:AB5,0)</f>
        <v>2</v>
      </c>
      <c r="AA14">
        <f t="shared" ref="AA14:AA19" si="7">RANK(AA5,X5:AB5,0)</f>
        <v>4</v>
      </c>
      <c r="AB14">
        <f t="shared" ref="AB14:AB19" si="8">RANK(AB5,X5:AB5,0)</f>
        <v>1</v>
      </c>
      <c r="AG14" s="15" t="s">
        <v>28</v>
      </c>
      <c r="AH14">
        <v>1.25</v>
      </c>
      <c r="AI14">
        <v>1.25</v>
      </c>
      <c r="AJ14">
        <f t="shared" ref="AJ14:AJ19" si="9">RANK(AJ5,AH5:AL5,0)</f>
        <v>5</v>
      </c>
      <c r="AK14">
        <v>1.25</v>
      </c>
      <c r="AL14">
        <v>1.25</v>
      </c>
    </row>
    <row r="15" spans="2:38" x14ac:dyDescent="0.25">
      <c r="B15" s="15" t="s">
        <v>29</v>
      </c>
      <c r="C15">
        <f>RANK(C6,C6:G6,0)</f>
        <v>3</v>
      </c>
      <c r="D15">
        <f>RANK(D6,C6:G6,0)</f>
        <v>5</v>
      </c>
      <c r="E15">
        <f>RANK(E6,C6:E6:F6:G6:D6,0)</f>
        <v>1</v>
      </c>
      <c r="F15">
        <f>RANK(D6:F6,E6:F6:C6:G6,0)</f>
        <v>2</v>
      </c>
      <c r="G15">
        <f>RANK(E6:G6,F6:G6:C6:D6,0)</f>
        <v>4</v>
      </c>
      <c r="M15" s="15" t="s">
        <v>29</v>
      </c>
      <c r="N15">
        <f t="shared" si="0"/>
        <v>3</v>
      </c>
      <c r="O15">
        <f t="shared" si="1"/>
        <v>4</v>
      </c>
      <c r="P15">
        <f t="shared" si="2"/>
        <v>5</v>
      </c>
      <c r="Q15">
        <f t="shared" ref="Q15:Q19" si="10">RANK(Q6,N6:R6,0)</f>
        <v>1</v>
      </c>
      <c r="R15">
        <f t="shared" si="3"/>
        <v>2</v>
      </c>
      <c r="W15" s="15" t="s">
        <v>29</v>
      </c>
      <c r="X15">
        <f t="shared" si="4"/>
        <v>5</v>
      </c>
      <c r="Y15">
        <f t="shared" si="5"/>
        <v>1</v>
      </c>
      <c r="Z15">
        <f t="shared" si="6"/>
        <v>4</v>
      </c>
      <c r="AA15">
        <f t="shared" si="7"/>
        <v>3</v>
      </c>
      <c r="AB15">
        <f t="shared" si="8"/>
        <v>2</v>
      </c>
      <c r="AG15" s="15" t="s">
        <v>29</v>
      </c>
      <c r="AH15">
        <f>RANK(AH6,AH6:AL6,0)</f>
        <v>2</v>
      </c>
      <c r="AI15">
        <f t="shared" ref="AI15:AI19" si="11">RANK(AI6,AH6:AL6,0)</f>
        <v>3</v>
      </c>
      <c r="AJ15">
        <f t="shared" si="9"/>
        <v>1</v>
      </c>
      <c r="AK15">
        <f t="shared" ref="AK15:AK19" si="12">RANK(AK6,AH6:AL6,0)</f>
        <v>4</v>
      </c>
      <c r="AL15">
        <f t="shared" ref="AL15:AL19" si="13">RANK(AL6,AH6:AL6,0)</f>
        <v>5</v>
      </c>
    </row>
    <row r="16" spans="2:38" x14ac:dyDescent="0.25">
      <c r="B16" s="15" t="s">
        <v>30</v>
      </c>
      <c r="C16">
        <f t="shared" ref="C16" si="14">RANK(C7,C7:G7,0)</f>
        <v>3</v>
      </c>
      <c r="D16">
        <f t="shared" ref="D16" si="15">RANK(D7,C7:G7,0)</f>
        <v>5</v>
      </c>
      <c r="E16">
        <f>RANK(E7,C7:E7:F7:G7:D7,0)</f>
        <v>4</v>
      </c>
      <c r="F16">
        <f>RANK(D7:F7,E7:F7:C7:G7,0)</f>
        <v>2</v>
      </c>
      <c r="G16">
        <f>RANK(E7:G7,F7:G7:C7:D7,0)</f>
        <v>1</v>
      </c>
      <c r="M16" s="15" t="s">
        <v>30</v>
      </c>
      <c r="N16">
        <f t="shared" si="0"/>
        <v>2</v>
      </c>
      <c r="O16">
        <f t="shared" si="1"/>
        <v>5</v>
      </c>
      <c r="P16">
        <f t="shared" si="2"/>
        <v>3</v>
      </c>
      <c r="Q16">
        <f t="shared" si="10"/>
        <v>4</v>
      </c>
      <c r="R16">
        <f t="shared" si="3"/>
        <v>1</v>
      </c>
      <c r="W16" s="15" t="s">
        <v>30</v>
      </c>
      <c r="X16">
        <f t="shared" si="4"/>
        <v>5</v>
      </c>
      <c r="Y16">
        <f t="shared" si="5"/>
        <v>4</v>
      </c>
      <c r="Z16">
        <f t="shared" si="6"/>
        <v>1</v>
      </c>
      <c r="AA16">
        <f t="shared" si="7"/>
        <v>2</v>
      </c>
      <c r="AB16">
        <f t="shared" si="8"/>
        <v>3</v>
      </c>
      <c r="AG16" s="15" t="s">
        <v>30</v>
      </c>
      <c r="AH16">
        <f t="shared" ref="AH16:AH19" si="16">RANK(AH7,AH7:AL7,0)</f>
        <v>3</v>
      </c>
      <c r="AI16">
        <f t="shared" si="11"/>
        <v>5</v>
      </c>
      <c r="AJ16">
        <f t="shared" si="9"/>
        <v>1</v>
      </c>
      <c r="AK16">
        <f t="shared" si="12"/>
        <v>4</v>
      </c>
      <c r="AL16">
        <f t="shared" si="13"/>
        <v>2</v>
      </c>
    </row>
    <row r="17" spans="2:38" x14ac:dyDescent="0.25">
      <c r="B17" s="15" t="s">
        <v>31</v>
      </c>
      <c r="C17">
        <f>RANK(C8,C8:G8,0)</f>
        <v>5</v>
      </c>
      <c r="D17">
        <f>RANK(D8,C8:G8,0)</f>
        <v>3</v>
      </c>
      <c r="E17">
        <f>RANK(E8,C8:E8:F8:G8:D8,0)</f>
        <v>1</v>
      </c>
      <c r="F17">
        <f>RANK(D8:F8,E8:F8:C8:G8,0)</f>
        <v>2</v>
      </c>
      <c r="G17">
        <f>RANK(E8:G8,F8:G8:C8:D8,0)</f>
        <v>4</v>
      </c>
      <c r="M17" s="15" t="s">
        <v>31</v>
      </c>
      <c r="N17">
        <f t="shared" si="0"/>
        <v>2</v>
      </c>
      <c r="O17">
        <f t="shared" si="1"/>
        <v>5</v>
      </c>
      <c r="P17">
        <f t="shared" si="2"/>
        <v>4</v>
      </c>
      <c r="Q17">
        <f t="shared" si="10"/>
        <v>3</v>
      </c>
      <c r="R17">
        <f t="shared" si="3"/>
        <v>1</v>
      </c>
      <c r="W17" s="15" t="s">
        <v>31</v>
      </c>
      <c r="X17">
        <f t="shared" si="4"/>
        <v>5</v>
      </c>
      <c r="Y17">
        <f t="shared" si="5"/>
        <v>1</v>
      </c>
      <c r="Z17">
        <f t="shared" si="6"/>
        <v>2</v>
      </c>
      <c r="AA17">
        <f t="shared" si="7"/>
        <v>4</v>
      </c>
      <c r="AB17">
        <f t="shared" si="8"/>
        <v>2</v>
      </c>
      <c r="AG17" s="15" t="s">
        <v>31</v>
      </c>
      <c r="AH17">
        <f t="shared" si="16"/>
        <v>3</v>
      </c>
      <c r="AI17">
        <f t="shared" si="11"/>
        <v>5</v>
      </c>
      <c r="AJ17">
        <f t="shared" si="9"/>
        <v>4</v>
      </c>
      <c r="AK17">
        <f t="shared" si="12"/>
        <v>1</v>
      </c>
      <c r="AL17">
        <f t="shared" si="13"/>
        <v>2</v>
      </c>
    </row>
    <row r="18" spans="2:38" x14ac:dyDescent="0.25">
      <c r="B18" s="15" t="s">
        <v>32</v>
      </c>
      <c r="C18">
        <f t="shared" ref="C18:C19" si="17">RANK(C9,C9:G9,0)</f>
        <v>4</v>
      </c>
      <c r="D18">
        <f t="shared" ref="D18:D19" si="18">RANK(D9,C9:G9,0)</f>
        <v>3</v>
      </c>
      <c r="E18">
        <f>RANK(E9,C9:E9:F9:G9:D9,0)</f>
        <v>1</v>
      </c>
      <c r="F18">
        <f>RANK(D9:F9,E9:F9:C9:G9,0)</f>
        <v>2</v>
      </c>
      <c r="G18">
        <f>RANK(E9:G9,F9:G9:C9:D9,0)</f>
        <v>5</v>
      </c>
      <c r="M18" s="15" t="s">
        <v>32</v>
      </c>
      <c r="N18">
        <f t="shared" si="0"/>
        <v>4</v>
      </c>
      <c r="O18">
        <f t="shared" si="1"/>
        <v>4</v>
      </c>
      <c r="P18">
        <f t="shared" si="2"/>
        <v>3</v>
      </c>
      <c r="Q18">
        <f t="shared" si="10"/>
        <v>1</v>
      </c>
      <c r="R18">
        <f>RANK(R9,N9:R9,0)</f>
        <v>2</v>
      </c>
      <c r="W18" s="15" t="s">
        <v>32</v>
      </c>
      <c r="X18">
        <f t="shared" si="4"/>
        <v>1</v>
      </c>
      <c r="Y18">
        <f>RANK(Y9,X9:AB9,0)</f>
        <v>2</v>
      </c>
      <c r="Z18">
        <f t="shared" si="6"/>
        <v>5</v>
      </c>
      <c r="AA18">
        <f t="shared" si="7"/>
        <v>4</v>
      </c>
      <c r="AB18">
        <f t="shared" si="8"/>
        <v>3</v>
      </c>
      <c r="AG18" s="15" t="s">
        <v>32</v>
      </c>
      <c r="AH18">
        <f t="shared" si="16"/>
        <v>2</v>
      </c>
      <c r="AI18">
        <f t="shared" si="11"/>
        <v>4</v>
      </c>
      <c r="AJ18">
        <f t="shared" si="9"/>
        <v>1</v>
      </c>
      <c r="AK18">
        <f t="shared" si="12"/>
        <v>3</v>
      </c>
      <c r="AL18">
        <f t="shared" si="13"/>
        <v>5</v>
      </c>
    </row>
    <row r="19" spans="2:38" x14ac:dyDescent="0.25">
      <c r="B19" s="15" t="s">
        <v>33</v>
      </c>
      <c r="C19">
        <f t="shared" si="17"/>
        <v>4</v>
      </c>
      <c r="D19">
        <f t="shared" si="18"/>
        <v>4</v>
      </c>
      <c r="E19">
        <f>RANK(E10,C10:E10:F10:G10:D10,0)</f>
        <v>3</v>
      </c>
      <c r="F19">
        <f>RANK(D10:F10,E10:F10:C10:G10,0)</f>
        <v>2</v>
      </c>
      <c r="G19">
        <f>RANK(E10:G10,F10:G10:C10:D10,0)</f>
        <v>1</v>
      </c>
      <c r="M19" s="15" t="s">
        <v>33</v>
      </c>
      <c r="N19">
        <f t="shared" si="0"/>
        <v>1</v>
      </c>
      <c r="O19">
        <f t="shared" si="1"/>
        <v>5</v>
      </c>
      <c r="P19">
        <f t="shared" si="2"/>
        <v>4</v>
      </c>
      <c r="Q19">
        <f t="shared" si="10"/>
        <v>3</v>
      </c>
      <c r="R19">
        <f t="shared" si="3"/>
        <v>2</v>
      </c>
      <c r="W19" s="15" t="s">
        <v>33</v>
      </c>
      <c r="X19">
        <f t="shared" si="4"/>
        <v>3</v>
      </c>
      <c r="Y19">
        <f t="shared" si="5"/>
        <v>5</v>
      </c>
      <c r="Z19">
        <f t="shared" si="6"/>
        <v>4</v>
      </c>
      <c r="AA19">
        <f t="shared" si="7"/>
        <v>2</v>
      </c>
      <c r="AB19">
        <f t="shared" si="8"/>
        <v>1</v>
      </c>
      <c r="AG19" s="15" t="s">
        <v>33</v>
      </c>
      <c r="AH19">
        <f t="shared" si="16"/>
        <v>2</v>
      </c>
      <c r="AI19">
        <f t="shared" si="11"/>
        <v>3</v>
      </c>
      <c r="AJ19">
        <f t="shared" si="9"/>
        <v>5</v>
      </c>
      <c r="AK19">
        <f t="shared" si="12"/>
        <v>4</v>
      </c>
      <c r="AL19">
        <f t="shared" si="13"/>
        <v>1</v>
      </c>
    </row>
    <row r="20" spans="2:38" x14ac:dyDescent="0.25">
      <c r="B20" s="16" t="s">
        <v>41</v>
      </c>
      <c r="C20">
        <f>SUM(C13:C19)</f>
        <v>27</v>
      </c>
      <c r="D20">
        <f t="shared" ref="D20:G20" si="19">SUM(D13:D19)</f>
        <v>28</v>
      </c>
      <c r="E20">
        <f t="shared" si="19"/>
        <v>14</v>
      </c>
      <c r="F20">
        <f t="shared" si="19"/>
        <v>16</v>
      </c>
      <c r="G20">
        <f t="shared" si="19"/>
        <v>19</v>
      </c>
      <c r="M20" s="16" t="s">
        <v>41</v>
      </c>
      <c r="N20">
        <f>SUM(N13:N19)</f>
        <v>16</v>
      </c>
      <c r="O20">
        <f t="shared" ref="O20:R20" si="20">SUM(O13:O19)</f>
        <v>31</v>
      </c>
      <c r="P20">
        <f t="shared" si="20"/>
        <v>29</v>
      </c>
      <c r="Q20">
        <f t="shared" si="20"/>
        <v>16</v>
      </c>
      <c r="R20">
        <f t="shared" si="20"/>
        <v>12</v>
      </c>
      <c r="W20" s="16" t="s">
        <v>43</v>
      </c>
      <c r="X20">
        <f>SUM(X13:X19)</f>
        <v>29</v>
      </c>
      <c r="Y20">
        <f t="shared" ref="Y20:AB20" si="21">SUM(Y13:Y19)</f>
        <v>20</v>
      </c>
      <c r="Z20">
        <f t="shared" si="21"/>
        <v>20</v>
      </c>
      <c r="AA20">
        <f t="shared" si="21"/>
        <v>20</v>
      </c>
      <c r="AB20">
        <f t="shared" si="21"/>
        <v>15</v>
      </c>
      <c r="AG20" s="16" t="s">
        <v>41</v>
      </c>
      <c r="AH20">
        <f>SUM(AH13:AH19)</f>
        <v>14.25</v>
      </c>
      <c r="AI20">
        <f t="shared" ref="AI20:AL20" si="22">SUM(AI13:AI19)</f>
        <v>26.25</v>
      </c>
      <c r="AJ20">
        <f t="shared" si="22"/>
        <v>20</v>
      </c>
      <c r="AK20">
        <f t="shared" si="22"/>
        <v>19.25</v>
      </c>
      <c r="AL20">
        <f t="shared" si="22"/>
        <v>20.25</v>
      </c>
    </row>
    <row r="22" spans="2:38" x14ac:dyDescent="0.25">
      <c r="M22" t="s">
        <v>40</v>
      </c>
      <c r="N22">
        <f>SUM(N20:R20)/5</f>
        <v>20.8</v>
      </c>
      <c r="W22" t="s">
        <v>40</v>
      </c>
      <c r="X22">
        <f>SUM(X20:AB20)/5</f>
        <v>20.8</v>
      </c>
      <c r="AG22" t="s">
        <v>40</v>
      </c>
      <c r="AH22">
        <f>SUM(AH20:AL20)/5</f>
        <v>20</v>
      </c>
    </row>
    <row r="23" spans="2:38" x14ac:dyDescent="0.25">
      <c r="B23" t="s">
        <v>40</v>
      </c>
      <c r="C23">
        <f>SUM(C20:G20)/5</f>
        <v>20.8</v>
      </c>
      <c r="M23" t="s">
        <v>44</v>
      </c>
      <c r="N23">
        <f>(N20-N22)^2+(O20-N22)^2+(P20-N22)^2+(Q20-N22)^2+(R20-N22)^2</f>
        <v>294.8</v>
      </c>
      <c r="W23" t="s">
        <v>44</v>
      </c>
      <c r="X23">
        <f>(X20-X22)^2+(Y20-X22)^2+(Z20-X22)^2+(AA20-X22)^2+(AB20-X22)^2</f>
        <v>102.80000000000001</v>
      </c>
      <c r="AG23" t="s">
        <v>44</v>
      </c>
      <c r="AH23">
        <f>(AH20-AH22)^2+(AI20-AH22)^2+(AJ20-AH22)^2+(AK20-AH22)^2+(AL20-AH22)^2</f>
        <v>72.75</v>
      </c>
    </row>
    <row r="24" spans="2:38" x14ac:dyDescent="0.25">
      <c r="B24" t="s">
        <v>44</v>
      </c>
      <c r="C24">
        <f>(C20-C23)^2+(D20-C23)^2+(E20-C23)^2+(F20-C23)^2+(G20-C23)^2</f>
        <v>162.80000000000001</v>
      </c>
      <c r="M24" t="s">
        <v>45</v>
      </c>
      <c r="N24">
        <f>(7-N22)^2+(14-N22)^2+(21-N22)^2+(28-N22)^2+(35-N22)^2</f>
        <v>490.2</v>
      </c>
      <c r="W24" t="s">
        <v>46</v>
      </c>
      <c r="X24">
        <f>(7-X22)^2+(14-X22)^2+(21-X22)^2+(28-X22)^2+(35-X22)^2</f>
        <v>490.2</v>
      </c>
      <c r="AG24" t="s">
        <v>45</v>
      </c>
      <c r="AH24">
        <f>(7-AH22)^2+(14-AH22)^2+(21-AH22)^2+(28-AH22)^2+(35-AH22)^2</f>
        <v>495</v>
      </c>
    </row>
    <row r="25" spans="2:38" x14ac:dyDescent="0.25">
      <c r="B25" t="s">
        <v>45</v>
      </c>
      <c r="C25">
        <f>(7-C23)^2+(14-C23)^2+(21-C23)^2+(28-C23)^2+(35-C23)^2</f>
        <v>490.2</v>
      </c>
      <c r="M25" t="s">
        <v>47</v>
      </c>
      <c r="N25" s="19">
        <f>N23/N24</f>
        <v>0.60138718890248877</v>
      </c>
      <c r="W25" t="s">
        <v>47</v>
      </c>
      <c r="X25" s="20">
        <f>X23/X24</f>
        <v>0.20971032231742148</v>
      </c>
      <c r="AG25" t="s">
        <v>47</v>
      </c>
      <c r="AH25" s="20">
        <f>AH23/AH24</f>
        <v>0.14696969696969697</v>
      </c>
    </row>
    <row r="26" spans="2:38" x14ac:dyDescent="0.25">
      <c r="B26" t="s">
        <v>47</v>
      </c>
      <c r="C26" s="19">
        <f>C24/C25</f>
        <v>0.33210934312525503</v>
      </c>
    </row>
    <row r="29" spans="2:38" x14ac:dyDescent="0.25">
      <c r="B29" s="16" t="s">
        <v>40</v>
      </c>
      <c r="C29" t="s">
        <v>48</v>
      </c>
    </row>
    <row r="30" spans="2:38" x14ac:dyDescent="0.25">
      <c r="B30" s="16" t="s">
        <v>44</v>
      </c>
      <c r="C30" t="s">
        <v>49</v>
      </c>
    </row>
    <row r="31" spans="2:38" x14ac:dyDescent="0.25">
      <c r="B31" t="s">
        <v>50</v>
      </c>
      <c r="C31" t="s">
        <v>51</v>
      </c>
      <c r="G31" t="s">
        <v>53</v>
      </c>
    </row>
    <row r="32" spans="2:38" x14ac:dyDescent="0.25">
      <c r="B32" t="s">
        <v>47</v>
      </c>
      <c r="C32" t="s">
        <v>52</v>
      </c>
    </row>
    <row r="39" spans="2:7" x14ac:dyDescent="0.25">
      <c r="B39" s="16" t="s">
        <v>39</v>
      </c>
      <c r="C39">
        <f>SUM(AH4:AH10)</f>
        <v>1.6401700000000001</v>
      </c>
      <c r="D39">
        <f>SUM(AI4:AI10)</f>
        <v>1.0537000000000001</v>
      </c>
      <c r="E39">
        <f>SUM(AJ4:AJ10)</f>
        <v>1.5243100000000001</v>
      </c>
      <c r="F39">
        <f>SUM(AK4:AK10)</f>
        <v>1.35853</v>
      </c>
      <c r="G39">
        <f>SUM(AL4:AL10)</f>
        <v>1.4232800000000001</v>
      </c>
    </row>
    <row r="43" spans="2:7" x14ac:dyDescent="0.25">
      <c r="B43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ORI</vt:lpstr>
      <vt:lpstr>OLAHAN</vt:lpstr>
      <vt:lpstr>KENDALL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2010-11-10T00:51:15Z</dcterms:created>
  <dcterms:modified xsi:type="dcterms:W3CDTF">2019-11-18T00:17:00Z</dcterms:modified>
</cp:coreProperties>
</file>